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95" activeTab="0"/>
  </bookViews>
  <sheets>
    <sheet name="Příjmy" sheetId="1" r:id="rId1"/>
    <sheet name="Výdaje" sheetId="2" r:id="rId2"/>
    <sheet name="Rozdíl mezi příjmy a výdaji" sheetId="3" r:id="rId3"/>
  </sheets>
  <definedNames/>
  <calcPr fullCalcOnLoad="1"/>
</workbook>
</file>

<file path=xl/sharedStrings.xml><?xml version="1.0" encoding="utf-8"?>
<sst xmlns="http://schemas.openxmlformats.org/spreadsheetml/2006/main" count="292" uniqueCount="145">
  <si>
    <t>Par.</t>
  </si>
  <si>
    <t>Pol.</t>
  </si>
  <si>
    <t>Popis</t>
  </si>
  <si>
    <t>Kč</t>
  </si>
  <si>
    <t>Daň z příjmu fyz.osob ze záv.č.</t>
  </si>
  <si>
    <t>Daň z příjmu fyz.osob ze sam.v</t>
  </si>
  <si>
    <t>Daň z příjmu fyz.osob z kaptál</t>
  </si>
  <si>
    <t>Daň z příjmu právnických osob</t>
  </si>
  <si>
    <t>0000.</t>
  </si>
  <si>
    <t>Celkem</t>
  </si>
  <si>
    <t>Příjmy z poskytování služeb a výobků</t>
  </si>
  <si>
    <t>Příjmy z poskytování služeb</t>
  </si>
  <si>
    <t>Příjmy z pronájmu ostatních</t>
  </si>
  <si>
    <t>Daň z přidané hodnoty</t>
  </si>
  <si>
    <t>Poplatek za provoz systému shromažďování sběru</t>
  </si>
  <si>
    <t>Poplatek ze psů</t>
  </si>
  <si>
    <t>Poplatek za užívání veřejného</t>
  </si>
  <si>
    <t>Správní poplatek</t>
  </si>
  <si>
    <t>Daň z nemovitostí</t>
  </si>
  <si>
    <t>dotace ze SR</t>
  </si>
  <si>
    <t>Příjmy z pronájmu ostatních ne</t>
  </si>
  <si>
    <t>Příjmy z poskytování služeb a</t>
  </si>
  <si>
    <t>Příjmy z pronájmu pozemnků</t>
  </si>
  <si>
    <t>Přijaté nekapitálové příspěvky</t>
  </si>
  <si>
    <t>příjmy z prodeje krátkodob.maj</t>
  </si>
  <si>
    <t xml:space="preserve">Příjmy z úroků </t>
  </si>
  <si>
    <t>Příjmy</t>
  </si>
  <si>
    <t xml:space="preserve">Příjmy celkem </t>
  </si>
  <si>
    <t>Výdaje</t>
  </si>
  <si>
    <t>Elektrické energie</t>
  </si>
  <si>
    <t>Nákup ostatních služeb</t>
  </si>
  <si>
    <t>Opravy a udržování</t>
  </si>
  <si>
    <t>Budovy, haly a stavby</t>
  </si>
  <si>
    <t>Výdaje n dopravní územní odsl.</t>
  </si>
  <si>
    <t>Opravy a udžování</t>
  </si>
  <si>
    <t>Nákup materiálu jinde nezařazené</t>
  </si>
  <si>
    <t>Služby peněžních ústavů</t>
  </si>
  <si>
    <t>Neinvestiční příspěvku zřízeným příspěvkových</t>
  </si>
  <si>
    <t>Neinvestiční příspěvky zřízený</t>
  </si>
  <si>
    <t>ZŠ budovy, haly</t>
  </si>
  <si>
    <t>Ostatní osobní výdaje</t>
  </si>
  <si>
    <t>Elektrická energie</t>
  </si>
  <si>
    <t>Knihy, učebnice, pomůcky a tisk</t>
  </si>
  <si>
    <t>Věcné dary</t>
  </si>
  <si>
    <t>Ost.neivestiční transfery nez.</t>
  </si>
  <si>
    <t>Ost.neivestční transféry nez.</t>
  </si>
  <si>
    <t>Dětská hřiště</t>
  </si>
  <si>
    <t>Neinvestční příspěvky ostatní</t>
  </si>
  <si>
    <t>Nákup ostatní služeb</t>
  </si>
  <si>
    <t>Nákup materiálu jinde nazařazené</t>
  </si>
  <si>
    <t>Plyn</t>
  </si>
  <si>
    <t>Platby daní a poplatků státním</t>
  </si>
  <si>
    <t>Nájemné</t>
  </si>
  <si>
    <t>Platy zaměstnanců v pracovním poměru</t>
  </si>
  <si>
    <t>Povin.pojistné na soc.zab.a příspěvek na st.</t>
  </si>
  <si>
    <t>Povinné pojistné na veřejné zdravotní pojištění</t>
  </si>
  <si>
    <t>Nákup materiálu jjinde nezařazené</t>
  </si>
  <si>
    <t>Pohonné hmoty a maziva</t>
  </si>
  <si>
    <t>Pohonné hmoty a maziva -hasiči</t>
  </si>
  <si>
    <t>Ost.neivestiční transféry neziskovým organizacím</t>
  </si>
  <si>
    <t>Odměny členů zastupitelastva</t>
  </si>
  <si>
    <t>Cestovné</t>
  </si>
  <si>
    <t>Povinné pojistné na úrazové</t>
  </si>
  <si>
    <t>Prádlo, oděvy a obuv</t>
  </si>
  <si>
    <t>Knihy, učebnice pomůcky a tisk</t>
  </si>
  <si>
    <t>Drobný hmotný dloudobý majetek</t>
  </si>
  <si>
    <t xml:space="preserve">Elektrická energie </t>
  </si>
  <si>
    <t>Služby pošt</t>
  </si>
  <si>
    <t>Služby telekomunikací</t>
  </si>
  <si>
    <t>Konzultační, poradenské a právní služby</t>
  </si>
  <si>
    <t>Služby školení a vzdělávání</t>
  </si>
  <si>
    <t>Programové vybavení</t>
  </si>
  <si>
    <t>Pohoštění</t>
  </si>
  <si>
    <t>Neinvestiční dotace neziskovým</t>
  </si>
  <si>
    <t>Úroky vlastní</t>
  </si>
  <si>
    <t>Uhrazené splátky dlouhodobých</t>
  </si>
  <si>
    <t xml:space="preserve">Výdaje celkem </t>
  </si>
  <si>
    <t xml:space="preserve">Rozdíl </t>
  </si>
  <si>
    <t>Odvod výtěžnosti z prov. loterií, výh. Automatů</t>
  </si>
  <si>
    <t>Daně</t>
  </si>
  <si>
    <t>Vodné</t>
  </si>
  <si>
    <t>Stočné</t>
  </si>
  <si>
    <t>Přijaté příspěvky na pořízení IPO</t>
  </si>
  <si>
    <t>Zdravotnictví</t>
  </si>
  <si>
    <t>Bytové hospodářství</t>
  </si>
  <si>
    <t>Pohřebnictví</t>
  </si>
  <si>
    <t>Kom. služby a územní rozvoj</t>
  </si>
  <si>
    <t>Využívání a znešk. Kom.odpadu</t>
  </si>
  <si>
    <t>Činnost místní správy</t>
  </si>
  <si>
    <t>Obecné příjmy z finančních operací</t>
  </si>
  <si>
    <t>Příspěvek do útulku</t>
  </si>
  <si>
    <t>Vnitřní obchod</t>
  </si>
  <si>
    <t>Silnice</t>
  </si>
  <si>
    <t>Provoz veřejné silniční dopravy</t>
  </si>
  <si>
    <t>Pitná voda</t>
  </si>
  <si>
    <t>Odvádění a čištění odpadních vod</t>
  </si>
  <si>
    <t>Nakládání s kaly z čistíren</t>
  </si>
  <si>
    <t>MŠ</t>
  </si>
  <si>
    <t>ZŠ</t>
  </si>
  <si>
    <t>Knihovna</t>
  </si>
  <si>
    <t>Ostatní záležitosti kultury</t>
  </si>
  <si>
    <t>Ostatní tělovýchovná činnosti</t>
  </si>
  <si>
    <t>Využití volného času dětí a mládeže</t>
  </si>
  <si>
    <t>Ostatní nemocnice</t>
  </si>
  <si>
    <t>Veřejné osvětlení</t>
  </si>
  <si>
    <t>Komunální služby a územní rozvoj</t>
  </si>
  <si>
    <t>Nebezpečný odpad</t>
  </si>
  <si>
    <t>Komunální odpad</t>
  </si>
  <si>
    <t>Sběr a svoz ostatních odpadů</t>
  </si>
  <si>
    <t>Úroky z úvěru</t>
  </si>
  <si>
    <t>Nespecifikované rezervy - povodně</t>
  </si>
  <si>
    <t>DDHM</t>
  </si>
  <si>
    <t>Zastupitelé</t>
  </si>
  <si>
    <t>Požární ochrana - dobrovolná část</t>
  </si>
  <si>
    <t>Místní správa</t>
  </si>
  <si>
    <t>Ostatní výdaje z finančních operací</t>
  </si>
  <si>
    <t>Pojištění</t>
  </si>
  <si>
    <t>Služby zpracování dat</t>
  </si>
  <si>
    <t>DPH</t>
  </si>
  <si>
    <t>Financování</t>
  </si>
  <si>
    <t>Zeleň</t>
  </si>
  <si>
    <t>Ing Zuzana Havlíková Heřmánková</t>
  </si>
  <si>
    <t xml:space="preserve">          starostka městyse Žehušice</t>
  </si>
  <si>
    <t xml:space="preserve">  </t>
  </si>
  <si>
    <t>Příjmy z pronájmu ost.nemovitostí</t>
  </si>
  <si>
    <t>Požární ochranna dobrovolná část</t>
  </si>
  <si>
    <t>Ochrana obyvatelstva</t>
  </si>
  <si>
    <t>Úroky</t>
  </si>
  <si>
    <t>Nákup mat.</t>
  </si>
  <si>
    <t>Odměna kronikáři</t>
  </si>
  <si>
    <t>Nákup materiálu</t>
  </si>
  <si>
    <t>Ostatní zájmová činnost a rekreace</t>
  </si>
  <si>
    <t>Ostatní neivestiční transféry</t>
  </si>
  <si>
    <t>Budovy a stavby</t>
  </si>
  <si>
    <t>Všeobecná ambulatní péče</t>
  </si>
  <si>
    <t xml:space="preserve">      Celkem</t>
  </si>
  <si>
    <t>Příjmy celkem</t>
  </si>
  <si>
    <t>Dlouhodobé finanční prostředky</t>
  </si>
  <si>
    <t>Ostatní náležitosti kultury, církví</t>
  </si>
  <si>
    <t>Dotace</t>
  </si>
  <si>
    <t xml:space="preserve"> </t>
  </si>
  <si>
    <t>Rozhlas a televize</t>
  </si>
  <si>
    <t>Ostatní nákupy jinde nazařazené</t>
  </si>
  <si>
    <t>Rozpočet 2017</t>
  </si>
  <si>
    <t>Rozpočet na rok 2017 byl schválen na zasedání zastupitelstva dne 16.12.2016 č. usnesení 199/2016.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</si>
</sst>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" fontId="42" fillId="0" borderId="1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0.140625" style="1" customWidth="1"/>
    <col min="2" max="2" width="9.140625" style="1" customWidth="1"/>
    <col min="3" max="3" width="5.421875" style="1" customWidth="1"/>
    <col min="4" max="4" width="42.57421875" style="1" customWidth="1"/>
    <col min="5" max="5" width="17.8515625" style="17" customWidth="1"/>
    <col min="6" max="16384" width="9.140625" style="1" customWidth="1"/>
  </cols>
  <sheetData>
    <row r="1" spans="1:6" ht="22.5">
      <c r="A1" s="1" t="s">
        <v>123</v>
      </c>
      <c r="B1" s="31" t="s">
        <v>143</v>
      </c>
      <c r="C1" s="31"/>
      <c r="D1" s="31"/>
      <c r="E1" s="31"/>
      <c r="F1" s="31"/>
    </row>
    <row r="2" ht="18.75">
      <c r="A2" s="7" t="s">
        <v>26</v>
      </c>
    </row>
    <row r="3" spans="1:5" ht="15">
      <c r="A3" s="2"/>
      <c r="B3" s="3" t="s">
        <v>0</v>
      </c>
      <c r="C3" s="3" t="s">
        <v>1</v>
      </c>
      <c r="D3" s="3" t="s">
        <v>2</v>
      </c>
      <c r="E3" s="18" t="s">
        <v>3</v>
      </c>
    </row>
    <row r="4" spans="1:5" ht="15">
      <c r="A4" s="2"/>
      <c r="B4" s="4" t="s">
        <v>8</v>
      </c>
      <c r="C4" s="2">
        <v>1111</v>
      </c>
      <c r="D4" s="2" t="s">
        <v>4</v>
      </c>
      <c r="E4" s="19">
        <v>1900000</v>
      </c>
    </row>
    <row r="5" spans="1:5" ht="15">
      <c r="A5" s="2"/>
      <c r="B5" s="5" t="s">
        <v>8</v>
      </c>
      <c r="C5" s="2">
        <v>1112</v>
      </c>
      <c r="D5" s="2" t="s">
        <v>5</v>
      </c>
      <c r="E5" s="19">
        <v>400000</v>
      </c>
    </row>
    <row r="6" spans="1:5" ht="15">
      <c r="A6" s="2"/>
      <c r="B6" s="6" t="s">
        <v>8</v>
      </c>
      <c r="C6" s="2">
        <v>1113</v>
      </c>
      <c r="D6" s="2" t="s">
        <v>6</v>
      </c>
      <c r="E6" s="19">
        <v>220000</v>
      </c>
    </row>
    <row r="7" spans="1:5" ht="15">
      <c r="A7" s="2"/>
      <c r="B7" s="4" t="s">
        <v>8</v>
      </c>
      <c r="C7" s="2">
        <v>1121</v>
      </c>
      <c r="D7" s="2" t="s">
        <v>7</v>
      </c>
      <c r="E7" s="19">
        <v>1930000</v>
      </c>
    </row>
    <row r="8" spans="1:5" ht="15">
      <c r="A8" s="2"/>
      <c r="B8" s="4" t="s">
        <v>8</v>
      </c>
      <c r="C8" s="2">
        <v>1122</v>
      </c>
      <c r="D8" s="2" t="s">
        <v>7</v>
      </c>
      <c r="E8" s="19">
        <v>0</v>
      </c>
    </row>
    <row r="9" spans="1:5" ht="15">
      <c r="A9" s="2"/>
      <c r="B9" s="4" t="s">
        <v>8</v>
      </c>
      <c r="C9" s="2">
        <v>1211</v>
      </c>
      <c r="D9" s="2" t="s">
        <v>13</v>
      </c>
      <c r="E9" s="19">
        <v>4000000</v>
      </c>
    </row>
    <row r="10" spans="1:5" ht="15">
      <c r="A10" s="2"/>
      <c r="B10" s="4" t="s">
        <v>8</v>
      </c>
      <c r="C10" s="2">
        <v>1340</v>
      </c>
      <c r="D10" s="2" t="s">
        <v>14</v>
      </c>
      <c r="E10" s="19">
        <v>350000</v>
      </c>
    </row>
    <row r="11" spans="1:5" ht="15">
      <c r="A11" s="2"/>
      <c r="B11" s="4" t="s">
        <v>8</v>
      </c>
      <c r="C11" s="2">
        <v>1341</v>
      </c>
      <c r="D11" s="2" t="s">
        <v>15</v>
      </c>
      <c r="E11" s="19">
        <v>10500</v>
      </c>
    </row>
    <row r="12" spans="1:5" ht="15">
      <c r="A12" s="2"/>
      <c r="B12" s="4" t="s">
        <v>8</v>
      </c>
      <c r="C12" s="2">
        <v>1343</v>
      </c>
      <c r="D12" s="2" t="s">
        <v>16</v>
      </c>
      <c r="E12" s="19">
        <v>1000</v>
      </c>
    </row>
    <row r="13" spans="1:5" ht="15">
      <c r="A13" s="2"/>
      <c r="B13" s="4" t="s">
        <v>8</v>
      </c>
      <c r="C13" s="2">
        <v>1382</v>
      </c>
      <c r="D13" s="2" t="s">
        <v>78</v>
      </c>
      <c r="E13" s="19">
        <v>36000</v>
      </c>
    </row>
    <row r="14" spans="1:5" ht="15">
      <c r="A14" s="2"/>
      <c r="B14" s="4" t="s">
        <v>8</v>
      </c>
      <c r="C14" s="2">
        <v>1361</v>
      </c>
      <c r="D14" s="2" t="s">
        <v>17</v>
      </c>
      <c r="E14" s="19">
        <v>20000</v>
      </c>
    </row>
    <row r="15" spans="1:5" ht="15">
      <c r="A15" s="2"/>
      <c r="B15" s="4" t="s">
        <v>8</v>
      </c>
      <c r="C15" s="2">
        <v>1511</v>
      </c>
      <c r="D15" s="2" t="s">
        <v>18</v>
      </c>
      <c r="E15" s="19">
        <v>710000</v>
      </c>
    </row>
    <row r="16" spans="1:5" ht="15">
      <c r="A16" s="2"/>
      <c r="B16" s="4" t="s">
        <v>8</v>
      </c>
      <c r="C16" s="2">
        <v>4112</v>
      </c>
      <c r="D16" s="2" t="s">
        <v>19</v>
      </c>
      <c r="E16" s="19">
        <v>107800</v>
      </c>
    </row>
    <row r="17" spans="1:5" ht="15">
      <c r="A17" s="2"/>
      <c r="B17" s="4" t="s">
        <v>8</v>
      </c>
      <c r="C17" s="2">
        <v>4222</v>
      </c>
      <c r="D17" s="2" t="s">
        <v>139</v>
      </c>
      <c r="E17" s="19">
        <v>3000000</v>
      </c>
    </row>
    <row r="18" spans="1:5" ht="18.75">
      <c r="A18" s="8" t="s">
        <v>9</v>
      </c>
      <c r="B18" s="9" t="s">
        <v>8</v>
      </c>
      <c r="C18" s="8"/>
      <c r="D18" s="8" t="s">
        <v>79</v>
      </c>
      <c r="E18" s="20">
        <f>E4+E5+E6+E7+E8+E9+E10+E11+E12+E13+E14+E15+E16+E17</f>
        <v>12685300</v>
      </c>
    </row>
    <row r="20" spans="1:5" ht="15">
      <c r="A20" s="2"/>
      <c r="B20" s="2">
        <v>1032</v>
      </c>
      <c r="C20" s="2">
        <v>2111</v>
      </c>
      <c r="D20" s="2" t="s">
        <v>10</v>
      </c>
      <c r="E20" s="19">
        <v>1000</v>
      </c>
    </row>
    <row r="21" spans="1:5" ht="18.75">
      <c r="A21" s="8" t="s">
        <v>9</v>
      </c>
      <c r="B21" s="8">
        <v>1032</v>
      </c>
      <c r="C21" s="8"/>
      <c r="D21" s="8"/>
      <c r="E21" s="20">
        <f>E20</f>
        <v>1000</v>
      </c>
    </row>
    <row r="22" spans="1:5" ht="18.75">
      <c r="A22" s="10"/>
      <c r="B22" s="10"/>
      <c r="C22" s="10"/>
      <c r="D22" s="10"/>
      <c r="E22" s="21"/>
    </row>
    <row r="23" spans="1:5" ht="15" customHeight="1">
      <c r="A23" s="8"/>
      <c r="B23" s="2">
        <v>2212</v>
      </c>
      <c r="C23" s="2">
        <v>3122</v>
      </c>
      <c r="D23" s="2" t="s">
        <v>82</v>
      </c>
      <c r="E23" s="19">
        <v>119000</v>
      </c>
    </row>
    <row r="24" spans="1:5" ht="18.75">
      <c r="A24" s="8" t="s">
        <v>9</v>
      </c>
      <c r="B24" s="8">
        <v>2212</v>
      </c>
      <c r="C24" s="2"/>
      <c r="D24" s="8" t="s">
        <v>92</v>
      </c>
      <c r="E24" s="20">
        <v>119000</v>
      </c>
    </row>
    <row r="25" spans="1:5" ht="18.75">
      <c r="A25" s="10"/>
      <c r="B25" s="10"/>
      <c r="C25" s="24"/>
      <c r="D25" s="10"/>
      <c r="E25" s="21" t="s">
        <v>140</v>
      </c>
    </row>
    <row r="26" spans="1:5" ht="15">
      <c r="A26" s="2"/>
      <c r="B26" s="2">
        <v>2310</v>
      </c>
      <c r="C26" s="2">
        <v>2111</v>
      </c>
      <c r="D26" s="2" t="s">
        <v>11</v>
      </c>
      <c r="E26" s="19">
        <v>730000</v>
      </c>
    </row>
    <row r="27" spans="1:5" ht="18.75">
      <c r="A27" s="8" t="s">
        <v>9</v>
      </c>
      <c r="B27" s="8">
        <v>2310</v>
      </c>
      <c r="C27" s="8"/>
      <c r="D27" s="8" t="s">
        <v>80</v>
      </c>
      <c r="E27" s="20">
        <f>E26</f>
        <v>730000</v>
      </c>
    </row>
    <row r="29" spans="1:5" ht="15">
      <c r="A29" s="2"/>
      <c r="B29" s="2">
        <v>2321</v>
      </c>
      <c r="C29" s="2">
        <v>2111</v>
      </c>
      <c r="D29" s="2" t="s">
        <v>11</v>
      </c>
      <c r="E29" s="19">
        <v>1200000</v>
      </c>
    </row>
    <row r="30" spans="1:5" ht="15">
      <c r="A30" s="2"/>
      <c r="B30" s="2">
        <v>2321</v>
      </c>
      <c r="C30" s="2">
        <v>3122</v>
      </c>
      <c r="D30" s="2" t="s">
        <v>82</v>
      </c>
      <c r="E30" s="19">
        <v>0</v>
      </c>
    </row>
    <row r="31" spans="1:5" ht="18.75">
      <c r="A31" s="8" t="s">
        <v>9</v>
      </c>
      <c r="B31" s="8">
        <v>2321</v>
      </c>
      <c r="C31" s="8"/>
      <c r="D31" s="8" t="s">
        <v>81</v>
      </c>
      <c r="E31" s="20">
        <f>E29+E30</f>
        <v>1200000</v>
      </c>
    </row>
    <row r="32" spans="1:5" ht="18.75">
      <c r="A32" s="10"/>
      <c r="B32" s="10"/>
      <c r="C32" s="10"/>
      <c r="D32" s="10"/>
      <c r="E32" s="21"/>
    </row>
    <row r="33" spans="1:5" ht="15">
      <c r="A33" s="2"/>
      <c r="B33" s="2">
        <v>3399</v>
      </c>
      <c r="C33" s="2">
        <v>2111</v>
      </c>
      <c r="D33" s="2" t="s">
        <v>11</v>
      </c>
      <c r="E33" s="19">
        <v>40000</v>
      </c>
    </row>
    <row r="34" spans="1:5" ht="18.75">
      <c r="A34" s="8" t="s">
        <v>9</v>
      </c>
      <c r="B34" s="8">
        <v>3399</v>
      </c>
      <c r="C34" s="8"/>
      <c r="D34" s="8" t="s">
        <v>100</v>
      </c>
      <c r="E34" s="20">
        <f>E33</f>
        <v>40000</v>
      </c>
    </row>
    <row r="36" spans="1:5" ht="15">
      <c r="A36" s="2"/>
      <c r="B36" s="2">
        <v>3511</v>
      </c>
      <c r="C36" s="2">
        <v>2132</v>
      </c>
      <c r="D36" s="2" t="s">
        <v>12</v>
      </c>
      <c r="E36" s="19">
        <v>10000</v>
      </c>
    </row>
    <row r="37" spans="1:5" ht="18.75">
      <c r="A37" s="8" t="s">
        <v>9</v>
      </c>
      <c r="B37" s="8">
        <v>3511</v>
      </c>
      <c r="C37" s="8"/>
      <c r="D37" s="8" t="s">
        <v>83</v>
      </c>
      <c r="E37" s="20">
        <f>E36</f>
        <v>10000</v>
      </c>
    </row>
    <row r="39" spans="1:5" ht="15">
      <c r="A39" s="2"/>
      <c r="B39" s="2">
        <v>3612</v>
      </c>
      <c r="C39" s="2">
        <v>2132</v>
      </c>
      <c r="D39" s="2" t="s">
        <v>20</v>
      </c>
      <c r="E39" s="19">
        <v>22500</v>
      </c>
    </row>
    <row r="40" spans="1:5" ht="18.75">
      <c r="A40" s="8" t="s">
        <v>9</v>
      </c>
      <c r="B40" s="8">
        <v>3612</v>
      </c>
      <c r="C40" s="8"/>
      <c r="D40" s="8" t="s">
        <v>84</v>
      </c>
      <c r="E40" s="20">
        <f>E39</f>
        <v>22500</v>
      </c>
    </row>
    <row r="42" spans="1:5" ht="15">
      <c r="A42" s="2"/>
      <c r="B42" s="2">
        <v>3632</v>
      </c>
      <c r="C42" s="2">
        <v>2111</v>
      </c>
      <c r="D42" s="2" t="s">
        <v>21</v>
      </c>
      <c r="E42" s="19">
        <v>14800</v>
      </c>
    </row>
    <row r="43" spans="1:5" ht="18.75">
      <c r="A43" s="8" t="s">
        <v>9</v>
      </c>
      <c r="B43" s="8">
        <v>3632</v>
      </c>
      <c r="C43" s="8"/>
      <c r="D43" s="8" t="s">
        <v>85</v>
      </c>
      <c r="E43" s="20">
        <f>E42</f>
        <v>14800</v>
      </c>
    </row>
    <row r="45" spans="1:5" ht="15">
      <c r="A45" s="2"/>
      <c r="B45" s="2">
        <v>3639</v>
      </c>
      <c r="C45" s="2">
        <v>2131</v>
      </c>
      <c r="D45" s="2" t="s">
        <v>22</v>
      </c>
      <c r="E45" s="19">
        <v>99539</v>
      </c>
    </row>
    <row r="46" spans="1:5" ht="15">
      <c r="A46" s="2"/>
      <c r="B46" s="2">
        <v>3639</v>
      </c>
      <c r="C46" s="2">
        <v>2132</v>
      </c>
      <c r="D46" s="2" t="s">
        <v>20</v>
      </c>
      <c r="E46" s="19">
        <v>36220</v>
      </c>
    </row>
    <row r="47" spans="1:5" ht="18.75">
      <c r="A47" s="8" t="s">
        <v>9</v>
      </c>
      <c r="B47" s="8">
        <v>3639</v>
      </c>
      <c r="C47" s="8"/>
      <c r="D47" s="8" t="s">
        <v>86</v>
      </c>
      <c r="E47" s="20">
        <f>E45+E46</f>
        <v>135759</v>
      </c>
    </row>
    <row r="49" spans="1:5" ht="15">
      <c r="A49" s="2"/>
      <c r="B49" s="2">
        <v>3725</v>
      </c>
      <c r="C49" s="2">
        <v>2324</v>
      </c>
      <c r="D49" s="2" t="s">
        <v>23</v>
      </c>
      <c r="E49" s="19">
        <v>130000</v>
      </c>
    </row>
    <row r="50" spans="1:5" ht="18.75">
      <c r="A50" s="8" t="s">
        <v>9</v>
      </c>
      <c r="B50" s="8">
        <v>3725</v>
      </c>
      <c r="C50" s="8"/>
      <c r="D50" s="8" t="s">
        <v>87</v>
      </c>
      <c r="E50" s="20">
        <f>E49</f>
        <v>130000</v>
      </c>
    </row>
    <row r="51" spans="1:5" ht="18.75">
      <c r="A51" s="10"/>
      <c r="B51" s="10"/>
      <c r="C51" s="10"/>
      <c r="D51" s="10"/>
      <c r="E51" s="21"/>
    </row>
    <row r="52" spans="1:5" ht="15">
      <c r="A52" s="2"/>
      <c r="B52" s="2">
        <v>5512</v>
      </c>
      <c r="C52" s="2">
        <v>2132</v>
      </c>
      <c r="D52" s="2" t="s">
        <v>124</v>
      </c>
      <c r="E52" s="19">
        <v>2000</v>
      </c>
    </row>
    <row r="53" spans="1:5" ht="18.75">
      <c r="A53" s="8" t="s">
        <v>9</v>
      </c>
      <c r="B53" s="8">
        <v>5512</v>
      </c>
      <c r="C53" s="8"/>
      <c r="D53" s="8" t="s">
        <v>125</v>
      </c>
      <c r="E53" s="20">
        <f>E52</f>
        <v>2000</v>
      </c>
    </row>
    <row r="55" spans="1:5" ht="15">
      <c r="A55" s="2"/>
      <c r="B55" s="2">
        <v>6171</v>
      </c>
      <c r="C55" s="2">
        <v>2310</v>
      </c>
      <c r="D55" s="2" t="s">
        <v>24</v>
      </c>
      <c r="E55" s="19">
        <v>1000</v>
      </c>
    </row>
    <row r="56" spans="1:5" ht="18.75">
      <c r="A56" s="8" t="s">
        <v>9</v>
      </c>
      <c r="B56" s="8">
        <v>6171</v>
      </c>
      <c r="C56" s="8"/>
      <c r="D56" s="8" t="s">
        <v>88</v>
      </c>
      <c r="E56" s="20">
        <f>E55</f>
        <v>1000</v>
      </c>
    </row>
    <row r="58" spans="1:5" ht="15">
      <c r="A58" s="2"/>
      <c r="B58" s="2">
        <v>6310</v>
      </c>
      <c r="C58" s="2">
        <v>2141</v>
      </c>
      <c r="D58" s="2" t="s">
        <v>25</v>
      </c>
      <c r="E58" s="19">
        <v>5000</v>
      </c>
    </row>
    <row r="59" spans="1:5" ht="18.75">
      <c r="A59" s="8" t="s">
        <v>9</v>
      </c>
      <c r="B59" s="8">
        <v>6310</v>
      </c>
      <c r="C59" s="8"/>
      <c r="D59" s="8" t="s">
        <v>89</v>
      </c>
      <c r="E59" s="20">
        <f>E58</f>
        <v>5000</v>
      </c>
    </row>
    <row r="61" spans="1:5" ht="20.25">
      <c r="A61" s="32" t="s">
        <v>27</v>
      </c>
      <c r="B61" s="32"/>
      <c r="C61" s="2"/>
      <c r="D61" s="2"/>
      <c r="E61" s="16">
        <f>E18+E21+E24+E27+E31+E34+E37+E40+E43+E47+E50+E53+E56+E59</f>
        <v>15096359</v>
      </c>
    </row>
    <row r="63" spans="1:5" ht="15.75">
      <c r="A63" s="27"/>
      <c r="B63" s="27" t="s">
        <v>8</v>
      </c>
      <c r="C63" s="27">
        <v>8123</v>
      </c>
      <c r="D63" s="27" t="s">
        <v>137</v>
      </c>
      <c r="E63" s="28">
        <v>20000000</v>
      </c>
    </row>
    <row r="64" spans="1:5" ht="20.25">
      <c r="A64" s="29" t="s">
        <v>9</v>
      </c>
      <c r="B64" s="29" t="s">
        <v>8</v>
      </c>
      <c r="C64" s="30"/>
      <c r="D64" s="30"/>
      <c r="E64" s="16">
        <f>E63</f>
        <v>20000000</v>
      </c>
    </row>
    <row r="66" ht="15">
      <c r="E66" s="17">
        <f>E61+E64</f>
        <v>35096359</v>
      </c>
    </row>
  </sheetData>
  <sheetProtection/>
  <mergeCells count="2">
    <mergeCell ref="B1:F1"/>
    <mergeCell ref="A61:B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28125" style="1" customWidth="1"/>
    <col min="2" max="2" width="10.140625" style="1" customWidth="1"/>
    <col min="3" max="3" width="5.7109375" style="1" customWidth="1"/>
    <col min="4" max="4" width="42.57421875" style="1" customWidth="1"/>
    <col min="5" max="5" width="17.421875" style="17" customWidth="1"/>
    <col min="6" max="16384" width="9.140625" style="1" customWidth="1"/>
  </cols>
  <sheetData>
    <row r="1" spans="2:6" ht="22.5">
      <c r="B1" s="31" t="s">
        <v>143</v>
      </c>
      <c r="C1" s="31"/>
      <c r="D1" s="31"/>
      <c r="E1" s="31"/>
      <c r="F1" s="31"/>
    </row>
    <row r="2" ht="18.75">
      <c r="A2" s="7" t="s">
        <v>28</v>
      </c>
    </row>
    <row r="3" spans="1:5" ht="15">
      <c r="A3" s="2"/>
      <c r="B3" s="3" t="s">
        <v>0</v>
      </c>
      <c r="C3" s="3" t="s">
        <v>1</v>
      </c>
      <c r="D3" s="3" t="s">
        <v>2</v>
      </c>
      <c r="E3" s="18" t="s">
        <v>3</v>
      </c>
    </row>
    <row r="4" spans="1:5" ht="15">
      <c r="A4" s="2"/>
      <c r="B4" s="4">
        <v>1014</v>
      </c>
      <c r="C4" s="2">
        <v>5229</v>
      </c>
      <c r="D4" s="2" t="s">
        <v>90</v>
      </c>
      <c r="E4" s="19">
        <v>0</v>
      </c>
    </row>
    <row r="5" spans="1:5" ht="18.75">
      <c r="A5" s="8" t="s">
        <v>9</v>
      </c>
      <c r="B5" s="9">
        <v>1014</v>
      </c>
      <c r="C5" s="8"/>
      <c r="D5" s="8"/>
      <c r="E5" s="20">
        <f>E4</f>
        <v>0</v>
      </c>
    </row>
    <row r="6" ht="18.75">
      <c r="A6" s="7"/>
    </row>
    <row r="7" spans="1:5" ht="15">
      <c r="A7" s="2"/>
      <c r="B7" s="3"/>
      <c r="C7" s="3"/>
      <c r="D7" s="3"/>
      <c r="E7" s="18"/>
    </row>
    <row r="8" spans="1:5" ht="15">
      <c r="A8" s="2"/>
      <c r="B8" s="4">
        <v>2141</v>
      </c>
      <c r="C8" s="2">
        <v>5154</v>
      </c>
      <c r="D8" s="2" t="s">
        <v>29</v>
      </c>
      <c r="E8" s="19">
        <v>27000</v>
      </c>
    </row>
    <row r="9" spans="1:5" ht="15">
      <c r="A9" s="2"/>
      <c r="B9" s="4">
        <v>2141</v>
      </c>
      <c r="C9" s="2">
        <v>5153</v>
      </c>
      <c r="D9" s="2" t="s">
        <v>50</v>
      </c>
      <c r="E9" s="19">
        <v>24000</v>
      </c>
    </row>
    <row r="10" spans="1:5" ht="18.75">
      <c r="A10" s="8" t="s">
        <v>9</v>
      </c>
      <c r="B10" s="9">
        <v>2141</v>
      </c>
      <c r="C10" s="8"/>
      <c r="D10" s="8" t="s">
        <v>91</v>
      </c>
      <c r="E10" s="20">
        <f>E8+E9</f>
        <v>51000</v>
      </c>
    </row>
    <row r="12" spans="1:5" ht="15">
      <c r="A12" s="2"/>
      <c r="B12" s="2">
        <v>2212</v>
      </c>
      <c r="C12" s="2">
        <v>5139</v>
      </c>
      <c r="D12" s="2" t="s">
        <v>130</v>
      </c>
      <c r="E12" s="19">
        <v>10000</v>
      </c>
    </row>
    <row r="13" spans="1:5" ht="15">
      <c r="A13" s="2"/>
      <c r="B13" s="2">
        <v>2212</v>
      </c>
      <c r="C13" s="2">
        <v>5169</v>
      </c>
      <c r="D13" s="2" t="s">
        <v>30</v>
      </c>
      <c r="E13" s="19">
        <v>10000</v>
      </c>
    </row>
    <row r="14" spans="1:5" ht="15">
      <c r="A14" s="2"/>
      <c r="B14" s="2">
        <v>2212</v>
      </c>
      <c r="C14" s="2">
        <v>5171</v>
      </c>
      <c r="D14" s="2" t="s">
        <v>31</v>
      </c>
      <c r="E14" s="19">
        <v>10000</v>
      </c>
    </row>
    <row r="15" spans="1:5" ht="15">
      <c r="A15" s="2"/>
      <c r="B15" s="2">
        <v>2212</v>
      </c>
      <c r="C15" s="2">
        <v>6121</v>
      </c>
      <c r="D15" s="2" t="s">
        <v>32</v>
      </c>
      <c r="E15" s="19">
        <v>20000000</v>
      </c>
    </row>
    <row r="16" spans="1:5" ht="18.75">
      <c r="A16" s="8" t="s">
        <v>9</v>
      </c>
      <c r="B16" s="8">
        <v>2212</v>
      </c>
      <c r="C16" s="8"/>
      <c r="D16" s="8" t="s">
        <v>92</v>
      </c>
      <c r="E16" s="20">
        <f>E13+E14+E15+E12</f>
        <v>20030000</v>
      </c>
    </row>
    <row r="18" spans="1:5" ht="15">
      <c r="A18" s="2"/>
      <c r="B18" s="2">
        <v>2221</v>
      </c>
      <c r="C18" s="2">
        <v>5193</v>
      </c>
      <c r="D18" s="2" t="s">
        <v>33</v>
      </c>
      <c r="E18" s="19">
        <v>52000</v>
      </c>
    </row>
    <row r="19" spans="1:5" ht="18.75">
      <c r="A19" s="8" t="s">
        <v>9</v>
      </c>
      <c r="B19" s="8">
        <v>2221</v>
      </c>
      <c r="C19" s="8"/>
      <c r="D19" s="8" t="s">
        <v>93</v>
      </c>
      <c r="E19" s="20">
        <f>E18</f>
        <v>52000</v>
      </c>
    </row>
    <row r="20" spans="1:5" ht="17.25" customHeight="1">
      <c r="A20" s="10"/>
      <c r="B20" s="10"/>
      <c r="C20" s="10"/>
      <c r="D20" s="10"/>
      <c r="E20" s="21"/>
    </row>
    <row r="21" spans="1:5" ht="15">
      <c r="A21" s="2"/>
      <c r="B21" s="2">
        <v>2310</v>
      </c>
      <c r="C21" s="2">
        <v>5141</v>
      </c>
      <c r="D21" s="2" t="s">
        <v>127</v>
      </c>
      <c r="E21" s="19">
        <v>2000</v>
      </c>
    </row>
    <row r="22" spans="1:5" ht="15">
      <c r="A22" s="2"/>
      <c r="B22" s="2">
        <v>2310</v>
      </c>
      <c r="C22" s="2">
        <v>5169</v>
      </c>
      <c r="D22" s="2" t="s">
        <v>30</v>
      </c>
      <c r="E22" s="19">
        <v>120000</v>
      </c>
    </row>
    <row r="23" spans="1:5" ht="15">
      <c r="A23" s="2"/>
      <c r="B23" s="2">
        <v>2310</v>
      </c>
      <c r="C23" s="2">
        <v>5171</v>
      </c>
      <c r="D23" s="2" t="s">
        <v>34</v>
      </c>
      <c r="E23" s="19">
        <v>10000</v>
      </c>
    </row>
    <row r="24" spans="1:5" ht="15">
      <c r="A24" s="2"/>
      <c r="B24" s="2">
        <v>2310</v>
      </c>
      <c r="C24" s="2">
        <v>6121</v>
      </c>
      <c r="D24" s="2" t="s">
        <v>32</v>
      </c>
      <c r="E24" s="19">
        <v>1000000</v>
      </c>
    </row>
    <row r="25" spans="1:5" ht="18.75">
      <c r="A25" s="8" t="s">
        <v>9</v>
      </c>
      <c r="B25" s="8">
        <v>2310</v>
      </c>
      <c r="C25" s="8"/>
      <c r="D25" s="8" t="s">
        <v>94</v>
      </c>
      <c r="E25" s="20">
        <f>E22+E23+E24+E21</f>
        <v>1132000</v>
      </c>
    </row>
    <row r="27" spans="1:5" ht="15">
      <c r="A27" s="2"/>
      <c r="B27" s="2">
        <v>2321</v>
      </c>
      <c r="C27" s="2">
        <v>5139</v>
      </c>
      <c r="D27" s="2" t="s">
        <v>130</v>
      </c>
      <c r="E27" s="19">
        <v>5000</v>
      </c>
    </row>
    <row r="28" spans="1:5" ht="15">
      <c r="A28" s="2"/>
      <c r="B28" s="2">
        <v>2321</v>
      </c>
      <c r="C28" s="2">
        <v>5169</v>
      </c>
      <c r="D28" s="2" t="s">
        <v>30</v>
      </c>
      <c r="E28" s="19">
        <v>700000</v>
      </c>
    </row>
    <row r="29" spans="1:5" ht="15">
      <c r="A29" s="2"/>
      <c r="B29" s="2">
        <v>2321</v>
      </c>
      <c r="C29" s="2">
        <v>5171</v>
      </c>
      <c r="D29" s="2" t="s">
        <v>31</v>
      </c>
      <c r="E29" s="19">
        <v>5000</v>
      </c>
    </row>
    <row r="30" spans="1:5" ht="15">
      <c r="A30" s="2"/>
      <c r="B30" s="2">
        <v>2321</v>
      </c>
      <c r="C30" s="2">
        <v>6121</v>
      </c>
      <c r="D30" s="2" t="s">
        <v>32</v>
      </c>
      <c r="E30" s="19">
        <v>3000000</v>
      </c>
    </row>
    <row r="31" spans="1:5" ht="18.75">
      <c r="A31" s="8" t="s">
        <v>9</v>
      </c>
      <c r="B31" s="8">
        <v>2321</v>
      </c>
      <c r="C31" s="8"/>
      <c r="D31" s="8" t="s">
        <v>95</v>
      </c>
      <c r="E31" s="20">
        <f>E28+E29+E27+E30</f>
        <v>3710000</v>
      </c>
    </row>
    <row r="33" spans="1:5" ht="15">
      <c r="A33" s="2"/>
      <c r="B33" s="2">
        <v>2329</v>
      </c>
      <c r="C33" s="2">
        <v>5169</v>
      </c>
      <c r="D33" s="2" t="s">
        <v>30</v>
      </c>
      <c r="E33" s="19">
        <v>0</v>
      </c>
    </row>
    <row r="34" spans="1:5" ht="18.75">
      <c r="A34" s="8" t="s">
        <v>9</v>
      </c>
      <c r="B34" s="8">
        <v>2329</v>
      </c>
      <c r="C34" s="8"/>
      <c r="D34" s="8" t="s">
        <v>96</v>
      </c>
      <c r="E34" s="20">
        <f>E33</f>
        <v>0</v>
      </c>
    </row>
    <row r="36" spans="1:5" ht="15">
      <c r="A36" s="2"/>
      <c r="B36" s="2">
        <v>3111</v>
      </c>
      <c r="C36" s="2">
        <v>5139</v>
      </c>
      <c r="D36" s="2" t="s">
        <v>35</v>
      </c>
      <c r="E36" s="19">
        <v>5000</v>
      </c>
    </row>
    <row r="37" spans="1:5" ht="15">
      <c r="A37" s="2"/>
      <c r="B37" s="2">
        <v>3111</v>
      </c>
      <c r="C37" s="2">
        <v>5163</v>
      </c>
      <c r="D37" s="2" t="s">
        <v>36</v>
      </c>
      <c r="E37" s="19">
        <v>10000</v>
      </c>
    </row>
    <row r="38" spans="1:5" ht="15">
      <c r="A38" s="2"/>
      <c r="B38" s="2">
        <v>3111</v>
      </c>
      <c r="C38" s="2">
        <v>5169</v>
      </c>
      <c r="D38" s="2" t="s">
        <v>30</v>
      </c>
      <c r="E38" s="19">
        <v>25000</v>
      </c>
    </row>
    <row r="39" spans="1:5" ht="15">
      <c r="A39" s="2"/>
      <c r="B39" s="2">
        <v>3111</v>
      </c>
      <c r="C39" s="2">
        <v>5171</v>
      </c>
      <c r="D39" s="2" t="s">
        <v>31</v>
      </c>
      <c r="E39" s="19">
        <v>80000</v>
      </c>
    </row>
    <row r="40" spans="1:5" ht="15">
      <c r="A40" s="2"/>
      <c r="B40" s="2">
        <v>3111</v>
      </c>
      <c r="C40" s="2">
        <v>5331</v>
      </c>
      <c r="D40" s="2" t="s">
        <v>37</v>
      </c>
      <c r="E40" s="19">
        <v>394000</v>
      </c>
    </row>
    <row r="41" spans="1:5" ht="18.75">
      <c r="A41" s="8" t="s">
        <v>9</v>
      </c>
      <c r="B41" s="8">
        <v>3111</v>
      </c>
      <c r="C41" s="8"/>
      <c r="D41" s="8" t="s">
        <v>97</v>
      </c>
      <c r="E41" s="20">
        <f>E36+E37+E38+E39+E40</f>
        <v>514000</v>
      </c>
    </row>
    <row r="43" spans="1:5" ht="15">
      <c r="A43" s="2"/>
      <c r="B43" s="2">
        <v>3113</v>
      </c>
      <c r="C43" s="2">
        <v>5021</v>
      </c>
      <c r="D43" s="2" t="s">
        <v>40</v>
      </c>
      <c r="E43" s="19">
        <v>100000</v>
      </c>
    </row>
    <row r="44" spans="1:5" ht="15">
      <c r="A44" s="2"/>
      <c r="B44" s="2">
        <v>3113</v>
      </c>
      <c r="C44" s="2">
        <v>5139</v>
      </c>
      <c r="D44" s="2" t="s">
        <v>35</v>
      </c>
      <c r="E44" s="19">
        <v>10000</v>
      </c>
    </row>
    <row r="45" spans="1:5" ht="15">
      <c r="A45" s="2"/>
      <c r="B45" s="2">
        <v>3113</v>
      </c>
      <c r="C45" s="2">
        <v>5141</v>
      </c>
      <c r="D45" s="2" t="s">
        <v>127</v>
      </c>
      <c r="E45" s="19">
        <v>25000</v>
      </c>
    </row>
    <row r="46" spans="1:5" ht="15">
      <c r="A46" s="2"/>
      <c r="B46" s="2">
        <v>3113</v>
      </c>
      <c r="C46" s="2">
        <v>5169</v>
      </c>
      <c r="D46" s="2" t="s">
        <v>30</v>
      </c>
      <c r="E46" s="19">
        <v>25000</v>
      </c>
    </row>
    <row r="47" spans="1:5" ht="15">
      <c r="A47" s="2"/>
      <c r="B47" s="2">
        <v>3113</v>
      </c>
      <c r="C47" s="2">
        <v>5171</v>
      </c>
      <c r="D47" s="2" t="s">
        <v>31</v>
      </c>
      <c r="E47" s="19">
        <v>5000</v>
      </c>
    </row>
    <row r="48" spans="1:5" ht="15">
      <c r="A48" s="2"/>
      <c r="B48" s="2">
        <v>3113</v>
      </c>
      <c r="C48" s="2">
        <v>5331</v>
      </c>
      <c r="D48" s="2" t="s">
        <v>38</v>
      </c>
      <c r="E48" s="19">
        <v>1286000</v>
      </c>
    </row>
    <row r="49" spans="1:5" ht="15">
      <c r="A49" s="2"/>
      <c r="B49" s="2">
        <v>3113</v>
      </c>
      <c r="C49" s="2">
        <v>6121</v>
      </c>
      <c r="D49" s="2" t="s">
        <v>39</v>
      </c>
      <c r="E49" s="19">
        <v>0</v>
      </c>
    </row>
    <row r="50" spans="1:5" ht="18.75">
      <c r="A50" s="8" t="s">
        <v>9</v>
      </c>
      <c r="B50" s="8">
        <v>3113</v>
      </c>
      <c r="C50" s="8"/>
      <c r="D50" s="8" t="s">
        <v>98</v>
      </c>
      <c r="E50" s="20">
        <f>E44+E46+E48+E49+E43+E45+E47</f>
        <v>1451000</v>
      </c>
    </row>
    <row r="51" spans="1:5" ht="18.75">
      <c r="A51" s="10"/>
      <c r="B51" s="10"/>
      <c r="C51" s="10"/>
      <c r="D51" s="10"/>
      <c r="E51" s="21"/>
    </row>
    <row r="52" spans="1:5" ht="15">
      <c r="A52" s="2"/>
      <c r="B52" s="2">
        <v>3314</v>
      </c>
      <c r="C52" s="2">
        <v>5139</v>
      </c>
      <c r="D52" s="2" t="s">
        <v>128</v>
      </c>
      <c r="E52" s="19">
        <v>5000</v>
      </c>
    </row>
    <row r="53" spans="1:5" ht="15">
      <c r="A53" s="2"/>
      <c r="B53" s="2">
        <v>3314</v>
      </c>
      <c r="C53" s="2">
        <v>5021</v>
      </c>
      <c r="D53" s="2" t="s">
        <v>40</v>
      </c>
      <c r="E53" s="19">
        <v>10000</v>
      </c>
    </row>
    <row r="54" spans="1:5" ht="15">
      <c r="A54" s="2"/>
      <c r="B54" s="2">
        <v>3314</v>
      </c>
      <c r="C54" s="2">
        <v>5136</v>
      </c>
      <c r="D54" s="2" t="s">
        <v>42</v>
      </c>
      <c r="E54" s="19">
        <v>10000</v>
      </c>
    </row>
    <row r="55" spans="1:5" ht="15">
      <c r="A55" s="2"/>
      <c r="B55" s="2">
        <v>3314</v>
      </c>
      <c r="C55" s="2">
        <v>5154</v>
      </c>
      <c r="D55" s="2" t="s">
        <v>41</v>
      </c>
      <c r="E55" s="19">
        <v>50000</v>
      </c>
    </row>
    <row r="56" spans="1:5" ht="18.75">
      <c r="A56" s="8" t="s">
        <v>9</v>
      </c>
      <c r="B56" s="8">
        <v>3314</v>
      </c>
      <c r="C56" s="8"/>
      <c r="D56" s="8" t="s">
        <v>99</v>
      </c>
      <c r="E56" s="20">
        <f>E53+E54+E55+E52</f>
        <v>75000</v>
      </c>
    </row>
    <row r="57" spans="1:5" ht="18.75">
      <c r="A57" s="10"/>
      <c r="B57" s="10"/>
      <c r="C57" s="10"/>
      <c r="D57" s="10"/>
      <c r="E57" s="21"/>
    </row>
    <row r="58" spans="1:5" ht="15">
      <c r="A58" s="2"/>
      <c r="B58" s="2">
        <v>3319</v>
      </c>
      <c r="C58" s="2">
        <v>5021</v>
      </c>
      <c r="D58" s="2" t="s">
        <v>129</v>
      </c>
      <c r="E58" s="19">
        <v>5000</v>
      </c>
    </row>
    <row r="59" spans="1:5" ht="15">
      <c r="A59" s="2"/>
      <c r="B59" s="2">
        <v>3319</v>
      </c>
      <c r="C59" s="2">
        <v>5175</v>
      </c>
      <c r="D59" s="2" t="s">
        <v>72</v>
      </c>
      <c r="E59" s="19">
        <v>0</v>
      </c>
    </row>
    <row r="60" spans="1:5" ht="15">
      <c r="A60" s="2"/>
      <c r="B60" s="2">
        <v>3319</v>
      </c>
      <c r="C60" s="2">
        <v>5169</v>
      </c>
      <c r="D60" s="2" t="s">
        <v>30</v>
      </c>
      <c r="E60" s="19">
        <v>5000</v>
      </c>
    </row>
    <row r="61" spans="1:5" ht="18.75">
      <c r="A61" s="8" t="s">
        <v>9</v>
      </c>
      <c r="B61" s="8">
        <v>3319</v>
      </c>
      <c r="C61" s="8"/>
      <c r="D61" s="8" t="s">
        <v>100</v>
      </c>
      <c r="E61" s="20">
        <f>E59+E60+E58</f>
        <v>10000</v>
      </c>
    </row>
    <row r="63" spans="1:5" ht="15">
      <c r="A63" s="2"/>
      <c r="B63" s="2">
        <v>3341</v>
      </c>
      <c r="C63" s="2">
        <v>5171</v>
      </c>
      <c r="D63" s="2" t="s">
        <v>31</v>
      </c>
      <c r="E63" s="19">
        <v>250000</v>
      </c>
    </row>
    <row r="64" spans="1:5" ht="18.75">
      <c r="A64" s="8" t="s">
        <v>9</v>
      </c>
      <c r="B64" s="8">
        <v>3341</v>
      </c>
      <c r="C64" s="8"/>
      <c r="D64" s="8" t="s">
        <v>141</v>
      </c>
      <c r="E64" s="20">
        <f>E63</f>
        <v>250000</v>
      </c>
    </row>
    <row r="65" spans="1:5" ht="18.75">
      <c r="A65" s="10"/>
      <c r="B65" s="10"/>
      <c r="C65" s="10"/>
      <c r="D65" s="10"/>
      <c r="E65" s="21"/>
    </row>
    <row r="66" spans="1:5" ht="15">
      <c r="A66" s="2"/>
      <c r="B66" s="2">
        <v>3399</v>
      </c>
      <c r="C66" s="2">
        <v>5139</v>
      </c>
      <c r="D66" s="2" t="s">
        <v>35</v>
      </c>
      <c r="E66" s="19">
        <v>10000</v>
      </c>
    </row>
    <row r="67" spans="1:5" ht="15">
      <c r="A67" s="2"/>
      <c r="B67" s="2">
        <v>3399</v>
      </c>
      <c r="C67" s="2">
        <v>5169</v>
      </c>
      <c r="D67" s="2" t="s">
        <v>30</v>
      </c>
      <c r="E67" s="19">
        <v>100000</v>
      </c>
    </row>
    <row r="68" spans="1:5" ht="15">
      <c r="A68" s="2"/>
      <c r="B68" s="2">
        <v>3399</v>
      </c>
      <c r="C68" s="2">
        <v>5175</v>
      </c>
      <c r="D68" s="2" t="s">
        <v>72</v>
      </c>
      <c r="E68" s="19">
        <v>5000</v>
      </c>
    </row>
    <row r="69" spans="1:5" ht="14.25" customHeight="1">
      <c r="A69" s="2"/>
      <c r="B69" s="2">
        <v>3399</v>
      </c>
      <c r="C69" s="2">
        <v>5194</v>
      </c>
      <c r="D69" s="2" t="s">
        <v>43</v>
      </c>
      <c r="E69" s="19">
        <v>20000</v>
      </c>
    </row>
    <row r="70" spans="1:5" ht="14.25" customHeight="1">
      <c r="A70" s="2"/>
      <c r="B70" s="2">
        <v>3399</v>
      </c>
      <c r="C70" s="2">
        <v>5229</v>
      </c>
      <c r="D70" s="2" t="s">
        <v>44</v>
      </c>
      <c r="E70" s="19">
        <v>20000</v>
      </c>
    </row>
    <row r="71" spans="1:5" ht="18.75">
      <c r="A71" s="8" t="s">
        <v>9</v>
      </c>
      <c r="B71" s="8">
        <v>3399</v>
      </c>
      <c r="C71" s="8"/>
      <c r="D71" s="8" t="s">
        <v>138</v>
      </c>
      <c r="E71" s="20">
        <f>E66+E67+E69+E70+E68</f>
        <v>155000</v>
      </c>
    </row>
    <row r="72" spans="1:5" ht="18.75">
      <c r="A72" s="10"/>
      <c r="B72" s="10"/>
      <c r="C72" s="10"/>
      <c r="D72" s="10"/>
      <c r="E72" s="21"/>
    </row>
    <row r="73" spans="1:5" ht="15.75" customHeight="1">
      <c r="A73" s="2"/>
      <c r="B73" s="2">
        <v>3419</v>
      </c>
      <c r="C73" s="2">
        <v>5139</v>
      </c>
      <c r="D73" s="2" t="s">
        <v>130</v>
      </c>
      <c r="E73" s="19">
        <v>5000</v>
      </c>
    </row>
    <row r="74" spans="1:5" ht="15">
      <c r="A74" s="2"/>
      <c r="B74" s="2">
        <v>3419</v>
      </c>
      <c r="C74" s="2">
        <v>5229</v>
      </c>
      <c r="D74" s="2" t="s">
        <v>45</v>
      </c>
      <c r="E74" s="19">
        <v>20000</v>
      </c>
    </row>
    <row r="75" spans="1:5" ht="18.75">
      <c r="A75" s="8" t="s">
        <v>9</v>
      </c>
      <c r="B75" s="8">
        <v>3419</v>
      </c>
      <c r="C75" s="8"/>
      <c r="D75" s="8" t="s">
        <v>101</v>
      </c>
      <c r="E75" s="20">
        <f>E74+E73</f>
        <v>25000</v>
      </c>
    </row>
    <row r="76" spans="1:5" ht="18.75">
      <c r="A76" s="10"/>
      <c r="B76" s="10"/>
      <c r="C76" s="10"/>
      <c r="D76" s="10"/>
      <c r="E76" s="21"/>
    </row>
    <row r="77" spans="1:5" ht="15">
      <c r="A77" s="2"/>
      <c r="B77" s="2">
        <v>3421</v>
      </c>
      <c r="C77" s="2">
        <v>5169</v>
      </c>
      <c r="D77" s="2" t="s">
        <v>30</v>
      </c>
      <c r="E77" s="19">
        <v>5000</v>
      </c>
    </row>
    <row r="78" spans="1:5" ht="15">
      <c r="A78" s="2"/>
      <c r="B78" s="2">
        <v>3421</v>
      </c>
      <c r="C78" s="2">
        <v>5139</v>
      </c>
      <c r="D78" s="2" t="s">
        <v>35</v>
      </c>
      <c r="E78" s="19">
        <v>5000</v>
      </c>
    </row>
    <row r="79" spans="1:5" ht="15">
      <c r="A79" s="2"/>
      <c r="B79" s="2">
        <v>3421</v>
      </c>
      <c r="C79" s="2">
        <v>5154</v>
      </c>
      <c r="D79" s="2" t="s">
        <v>41</v>
      </c>
      <c r="E79" s="19">
        <v>20000</v>
      </c>
    </row>
    <row r="80" spans="1:5" ht="15">
      <c r="A80" s="2"/>
      <c r="B80" s="2">
        <v>3421</v>
      </c>
      <c r="C80" s="2">
        <v>6121</v>
      </c>
      <c r="D80" s="2" t="s">
        <v>46</v>
      </c>
      <c r="E80" s="19">
        <v>0</v>
      </c>
    </row>
    <row r="81" spans="1:5" ht="18.75">
      <c r="A81" s="8" t="s">
        <v>9</v>
      </c>
      <c r="B81" s="8">
        <v>3421</v>
      </c>
      <c r="C81" s="8"/>
      <c r="D81" s="8" t="s">
        <v>102</v>
      </c>
      <c r="E81" s="20">
        <f>E77+E78+E79+E80</f>
        <v>30000</v>
      </c>
    </row>
    <row r="82" spans="1:5" ht="18.75">
      <c r="A82" s="10"/>
      <c r="B82" s="10"/>
      <c r="C82" s="10"/>
      <c r="D82" s="10"/>
      <c r="E82" s="21"/>
    </row>
    <row r="83" spans="1:5" ht="15">
      <c r="A83" s="2"/>
      <c r="B83" s="2">
        <v>3429</v>
      </c>
      <c r="C83" s="2">
        <v>5139</v>
      </c>
      <c r="D83" s="2" t="s">
        <v>130</v>
      </c>
      <c r="E83" s="19">
        <v>5000</v>
      </c>
    </row>
    <row r="84" spans="1:5" ht="15">
      <c r="A84" s="2"/>
      <c r="B84" s="2">
        <v>3429</v>
      </c>
      <c r="C84" s="2">
        <v>5169</v>
      </c>
      <c r="D84" s="2" t="s">
        <v>30</v>
      </c>
      <c r="E84" s="19">
        <v>5000</v>
      </c>
    </row>
    <row r="85" spans="1:5" ht="18.75">
      <c r="A85" s="8" t="s">
        <v>9</v>
      </c>
      <c r="B85" s="8">
        <v>3429</v>
      </c>
      <c r="C85" s="8"/>
      <c r="D85" s="8" t="s">
        <v>131</v>
      </c>
      <c r="E85" s="20">
        <f>E84+E83</f>
        <v>10000</v>
      </c>
    </row>
    <row r="86" spans="1:5" ht="18.75">
      <c r="A86" s="10"/>
      <c r="B86" s="10"/>
      <c r="C86" s="10"/>
      <c r="D86" s="10"/>
      <c r="E86" s="21"/>
    </row>
    <row r="87" spans="1:5" ht="15">
      <c r="A87" s="2"/>
      <c r="B87" s="2">
        <v>3511</v>
      </c>
      <c r="C87" s="2">
        <v>6121</v>
      </c>
      <c r="D87" s="2" t="s">
        <v>133</v>
      </c>
      <c r="E87" s="19">
        <v>500000</v>
      </c>
    </row>
    <row r="88" spans="1:5" ht="18.75">
      <c r="A88" s="8" t="s">
        <v>9</v>
      </c>
      <c r="B88" s="8">
        <v>3511</v>
      </c>
      <c r="C88" s="8"/>
      <c r="D88" s="8" t="s">
        <v>134</v>
      </c>
      <c r="E88" s="20">
        <f>E87</f>
        <v>500000</v>
      </c>
    </row>
    <row r="89" spans="1:5" ht="18.75">
      <c r="A89" s="10"/>
      <c r="B89" s="10"/>
      <c r="C89" s="10"/>
      <c r="D89" s="10"/>
      <c r="E89" s="21"/>
    </row>
    <row r="90" spans="1:5" ht="15">
      <c r="A90" s="2"/>
      <c r="B90" s="2">
        <v>3522</v>
      </c>
      <c r="C90" s="2">
        <v>5339</v>
      </c>
      <c r="D90" s="2" t="s">
        <v>47</v>
      </c>
      <c r="E90" s="19">
        <v>2000</v>
      </c>
    </row>
    <row r="91" spans="1:5" ht="18.75">
      <c r="A91" s="8" t="s">
        <v>9</v>
      </c>
      <c r="B91" s="8">
        <v>3522</v>
      </c>
      <c r="C91" s="8"/>
      <c r="D91" s="8" t="s">
        <v>103</v>
      </c>
      <c r="E91" s="20">
        <f>E90</f>
        <v>2000</v>
      </c>
    </row>
    <row r="92" spans="1:5" ht="18.75">
      <c r="A92" s="10"/>
      <c r="B92" s="10"/>
      <c r="C92" s="10"/>
      <c r="D92" s="10"/>
      <c r="E92" s="21"/>
    </row>
    <row r="93" spans="1:5" ht="15">
      <c r="A93" s="2"/>
      <c r="B93" s="2">
        <v>3612</v>
      </c>
      <c r="C93" s="2">
        <v>5171</v>
      </c>
      <c r="D93" s="2" t="s">
        <v>31</v>
      </c>
      <c r="E93" s="19">
        <v>10000</v>
      </c>
    </row>
    <row r="94" spans="1:5" ht="18.75">
      <c r="A94" s="8" t="s">
        <v>9</v>
      </c>
      <c r="B94" s="8">
        <v>3612</v>
      </c>
      <c r="C94" s="8"/>
      <c r="D94" s="8" t="s">
        <v>84</v>
      </c>
      <c r="E94" s="20">
        <f>E93</f>
        <v>10000</v>
      </c>
    </row>
    <row r="95" spans="1:5" ht="18.75">
      <c r="A95" s="10"/>
      <c r="B95" s="10"/>
      <c r="C95" s="10"/>
      <c r="D95" s="10"/>
      <c r="E95" s="21"/>
    </row>
    <row r="96" spans="1:5" ht="15">
      <c r="A96" s="2"/>
      <c r="B96" s="2">
        <v>3631</v>
      </c>
      <c r="C96" s="2">
        <v>5154</v>
      </c>
      <c r="D96" s="2" t="s">
        <v>41</v>
      </c>
      <c r="E96" s="19">
        <v>45000</v>
      </c>
    </row>
    <row r="97" spans="1:5" ht="15">
      <c r="A97" s="2"/>
      <c r="B97" s="2">
        <v>3631</v>
      </c>
      <c r="C97" s="2">
        <v>5169</v>
      </c>
      <c r="D97" s="2" t="s">
        <v>30</v>
      </c>
      <c r="E97" s="19">
        <v>5000</v>
      </c>
    </row>
    <row r="98" spans="1:5" ht="15">
      <c r="A98" s="2"/>
      <c r="B98" s="2">
        <v>3631</v>
      </c>
      <c r="C98" s="2">
        <v>5171</v>
      </c>
      <c r="D98" s="2" t="s">
        <v>31</v>
      </c>
      <c r="E98" s="19">
        <v>300000</v>
      </c>
    </row>
    <row r="99" spans="1:5" ht="15">
      <c r="A99" s="2"/>
      <c r="B99" s="2">
        <v>3631</v>
      </c>
      <c r="C99" s="2">
        <v>6121</v>
      </c>
      <c r="D99" s="2" t="s">
        <v>32</v>
      </c>
      <c r="E99" s="19">
        <v>0</v>
      </c>
    </row>
    <row r="100" spans="1:5" ht="18.75">
      <c r="A100" s="8" t="s">
        <v>9</v>
      </c>
      <c r="B100" s="8">
        <v>3631</v>
      </c>
      <c r="C100" s="8"/>
      <c r="D100" s="8" t="s">
        <v>104</v>
      </c>
      <c r="E100" s="20">
        <f>E96+E97+E98+E99</f>
        <v>350000</v>
      </c>
    </row>
    <row r="101" spans="1:5" ht="18.75">
      <c r="A101" s="10"/>
      <c r="B101" s="10"/>
      <c r="C101" s="10"/>
      <c r="D101" s="10"/>
      <c r="E101" s="21"/>
    </row>
    <row r="102" spans="1:5" ht="15">
      <c r="A102" s="2"/>
      <c r="B102" s="2">
        <v>3632</v>
      </c>
      <c r="C102" s="2">
        <v>5021</v>
      </c>
      <c r="D102" s="2" t="s">
        <v>40</v>
      </c>
      <c r="E102" s="19">
        <v>4000</v>
      </c>
    </row>
    <row r="103" spans="1:5" ht="15">
      <c r="A103" s="2"/>
      <c r="B103" s="2">
        <v>3632</v>
      </c>
      <c r="C103" s="2">
        <v>5169</v>
      </c>
      <c r="D103" s="2" t="s">
        <v>48</v>
      </c>
      <c r="E103" s="19">
        <v>10000</v>
      </c>
    </row>
    <row r="104" spans="1:5" ht="15">
      <c r="A104" s="2"/>
      <c r="B104" s="2">
        <v>3632</v>
      </c>
      <c r="C104" s="2">
        <v>5171</v>
      </c>
      <c r="D104" s="2" t="s">
        <v>31</v>
      </c>
      <c r="E104" s="19">
        <v>10000</v>
      </c>
    </row>
    <row r="105" spans="1:5" ht="18.75">
      <c r="A105" s="8" t="s">
        <v>9</v>
      </c>
      <c r="B105" s="8">
        <v>3632</v>
      </c>
      <c r="C105" s="8"/>
      <c r="D105" s="8" t="s">
        <v>85</v>
      </c>
      <c r="E105" s="20">
        <f>E102+E103+E104</f>
        <v>24000</v>
      </c>
    </row>
    <row r="106" spans="1:5" ht="18.75">
      <c r="A106" s="10"/>
      <c r="B106" s="10"/>
      <c r="C106" s="10"/>
      <c r="D106" s="10"/>
      <c r="E106" s="21"/>
    </row>
    <row r="107" spans="1:5" ht="15">
      <c r="A107" s="2"/>
      <c r="B107" s="2">
        <v>3639</v>
      </c>
      <c r="C107" s="2">
        <v>5139</v>
      </c>
      <c r="D107" s="2" t="s">
        <v>49</v>
      </c>
      <c r="E107" s="19">
        <v>2000</v>
      </c>
    </row>
    <row r="108" spans="1:5" ht="15">
      <c r="A108" s="2"/>
      <c r="B108" s="2">
        <v>3639</v>
      </c>
      <c r="C108" s="2">
        <v>5153</v>
      </c>
      <c r="D108" s="2" t="s">
        <v>50</v>
      </c>
      <c r="E108" s="19">
        <v>5000</v>
      </c>
    </row>
    <row r="109" spans="1:5" ht="15">
      <c r="A109" s="2"/>
      <c r="B109" s="2">
        <v>3639</v>
      </c>
      <c r="C109" s="2">
        <v>5154</v>
      </c>
      <c r="D109" s="2" t="s">
        <v>41</v>
      </c>
      <c r="E109" s="19">
        <v>95000</v>
      </c>
    </row>
    <row r="110" spans="1:5" ht="15">
      <c r="A110" s="2"/>
      <c r="B110" s="2">
        <v>3639</v>
      </c>
      <c r="C110" s="2">
        <v>5169</v>
      </c>
      <c r="D110" s="2" t="s">
        <v>30</v>
      </c>
      <c r="E110" s="19">
        <v>5000</v>
      </c>
    </row>
    <row r="111" spans="1:5" ht="15">
      <c r="A111" s="2"/>
      <c r="B111" s="2">
        <v>3639</v>
      </c>
      <c r="C111" s="2">
        <v>5171</v>
      </c>
      <c r="D111" s="2" t="s">
        <v>31</v>
      </c>
      <c r="E111" s="19">
        <v>200000</v>
      </c>
    </row>
    <row r="112" spans="1:5" ht="15">
      <c r="A112" s="2"/>
      <c r="B112" s="2">
        <v>3639</v>
      </c>
      <c r="C112" s="2">
        <v>5329</v>
      </c>
      <c r="D112" s="2" t="s">
        <v>132</v>
      </c>
      <c r="E112" s="19">
        <v>4840</v>
      </c>
    </row>
    <row r="113" spans="1:5" ht="15">
      <c r="A113" s="2"/>
      <c r="B113" s="2">
        <v>3639</v>
      </c>
      <c r="C113" s="2">
        <v>5362</v>
      </c>
      <c r="D113" s="2" t="s">
        <v>51</v>
      </c>
      <c r="E113" s="19">
        <v>10000</v>
      </c>
    </row>
    <row r="114" spans="1:5" ht="15">
      <c r="A114" s="2"/>
      <c r="B114" s="2">
        <v>3639</v>
      </c>
      <c r="C114" s="2">
        <v>6121</v>
      </c>
      <c r="D114" s="2" t="s">
        <v>32</v>
      </c>
      <c r="E114" s="19">
        <v>303215</v>
      </c>
    </row>
    <row r="115" spans="1:5" ht="18.75">
      <c r="A115" s="8" t="s">
        <v>9</v>
      </c>
      <c r="B115" s="8">
        <v>3639</v>
      </c>
      <c r="C115" s="8"/>
      <c r="D115" s="8" t="s">
        <v>105</v>
      </c>
      <c r="E115" s="20">
        <f>E107+E108+E109+E110+E111+E113+E114+E112</f>
        <v>625055</v>
      </c>
    </row>
    <row r="116" spans="1:5" ht="18.75">
      <c r="A116" s="10"/>
      <c r="B116" s="10"/>
      <c r="C116" s="10"/>
      <c r="D116" s="10"/>
      <c r="E116" s="21"/>
    </row>
    <row r="117" spans="1:5" ht="15">
      <c r="A117" s="2"/>
      <c r="B117" s="2">
        <v>3721</v>
      </c>
      <c r="C117" s="2">
        <v>5169</v>
      </c>
      <c r="D117" s="2" t="s">
        <v>30</v>
      </c>
      <c r="E117" s="19">
        <v>10000</v>
      </c>
    </row>
    <row r="118" spans="1:5" ht="18.75">
      <c r="A118" s="8" t="s">
        <v>9</v>
      </c>
      <c r="B118" s="8">
        <v>3721</v>
      </c>
      <c r="C118" s="8"/>
      <c r="D118" s="8" t="s">
        <v>106</v>
      </c>
      <c r="E118" s="20">
        <f>E117</f>
        <v>10000</v>
      </c>
    </row>
    <row r="119" spans="1:5" ht="18.75">
      <c r="A119" s="10"/>
      <c r="B119" s="10"/>
      <c r="C119" s="10"/>
      <c r="D119" s="10"/>
      <c r="E119" s="21"/>
    </row>
    <row r="120" spans="1:5" ht="15">
      <c r="A120" s="2"/>
      <c r="B120" s="2">
        <v>3722</v>
      </c>
      <c r="C120" s="2">
        <v>5169</v>
      </c>
      <c r="D120" s="2" t="s">
        <v>30</v>
      </c>
      <c r="E120" s="19">
        <v>500000</v>
      </c>
    </row>
    <row r="121" spans="1:5" ht="18.75">
      <c r="A121" s="8" t="s">
        <v>9</v>
      </c>
      <c r="B121" s="8">
        <v>3722</v>
      </c>
      <c r="C121" s="8"/>
      <c r="D121" s="8" t="s">
        <v>107</v>
      </c>
      <c r="E121" s="20">
        <v>500000</v>
      </c>
    </row>
    <row r="122" spans="1:5" ht="18.75">
      <c r="A122" s="10"/>
      <c r="B122" s="10"/>
      <c r="C122" s="10"/>
      <c r="D122" s="10"/>
      <c r="E122" s="21"/>
    </row>
    <row r="123" spans="1:5" ht="15">
      <c r="A123" s="2"/>
      <c r="B123" s="2">
        <v>3723</v>
      </c>
      <c r="C123" s="2">
        <v>5164</v>
      </c>
      <c r="D123" s="2" t="s">
        <v>52</v>
      </c>
      <c r="E123" s="19">
        <v>30000</v>
      </c>
    </row>
    <row r="124" spans="1:5" ht="15">
      <c r="A124" s="2"/>
      <c r="B124" s="2">
        <v>3723</v>
      </c>
      <c r="C124" s="2">
        <v>5169</v>
      </c>
      <c r="D124" s="2" t="s">
        <v>30</v>
      </c>
      <c r="E124" s="19">
        <v>420000</v>
      </c>
    </row>
    <row r="125" spans="1:5" ht="18.75">
      <c r="A125" s="8" t="s">
        <v>9</v>
      </c>
      <c r="B125" s="8">
        <v>3723</v>
      </c>
      <c r="C125" s="8"/>
      <c r="D125" s="8" t="s">
        <v>108</v>
      </c>
      <c r="E125" s="20">
        <f>E123+E124</f>
        <v>450000</v>
      </c>
    </row>
    <row r="126" spans="1:5" ht="18.75">
      <c r="A126" s="10"/>
      <c r="B126" s="10"/>
      <c r="C126" s="10"/>
      <c r="D126" s="10"/>
      <c r="E126" s="21"/>
    </row>
    <row r="127" spans="1:5" ht="15">
      <c r="A127" s="2"/>
      <c r="B127" s="2">
        <v>3745</v>
      </c>
      <c r="C127" s="2">
        <v>5011</v>
      </c>
      <c r="D127" s="2" t="s">
        <v>53</v>
      </c>
      <c r="E127" s="19">
        <v>300000</v>
      </c>
    </row>
    <row r="128" spans="1:5" ht="15">
      <c r="A128" s="2"/>
      <c r="B128" s="2">
        <v>3745</v>
      </c>
      <c r="C128" s="2">
        <v>5021</v>
      </c>
      <c r="D128" s="2" t="s">
        <v>40</v>
      </c>
      <c r="E128" s="19">
        <v>60000</v>
      </c>
    </row>
    <row r="129" spans="1:5" ht="15">
      <c r="A129" s="2"/>
      <c r="B129" s="2">
        <v>3745</v>
      </c>
      <c r="C129" s="2">
        <v>5031</v>
      </c>
      <c r="D129" s="2" t="s">
        <v>54</v>
      </c>
      <c r="E129" s="19">
        <v>90000</v>
      </c>
    </row>
    <row r="130" spans="1:5" ht="15">
      <c r="A130" s="2"/>
      <c r="B130" s="2">
        <v>3745</v>
      </c>
      <c r="C130" s="2">
        <v>5032</v>
      </c>
      <c r="D130" s="2" t="s">
        <v>55</v>
      </c>
      <c r="E130" s="19">
        <v>30000</v>
      </c>
    </row>
    <row r="131" spans="1:5" ht="15">
      <c r="A131" s="2"/>
      <c r="B131" s="2">
        <v>3745</v>
      </c>
      <c r="C131" s="2">
        <v>5139</v>
      </c>
      <c r="D131" s="2" t="s">
        <v>56</v>
      </c>
      <c r="E131" s="19">
        <v>30000</v>
      </c>
    </row>
    <row r="132" spans="1:5" ht="15">
      <c r="A132" s="2"/>
      <c r="B132" s="2">
        <v>3745</v>
      </c>
      <c r="C132" s="2">
        <v>5156</v>
      </c>
      <c r="D132" s="2" t="s">
        <v>57</v>
      </c>
      <c r="E132" s="19">
        <v>20000</v>
      </c>
    </row>
    <row r="133" spans="1:5" ht="15">
      <c r="A133" s="2"/>
      <c r="B133" s="2">
        <v>3745</v>
      </c>
      <c r="C133" s="2">
        <v>5169</v>
      </c>
      <c r="D133" s="2" t="s">
        <v>30</v>
      </c>
      <c r="E133" s="19">
        <v>30000</v>
      </c>
    </row>
    <row r="134" spans="1:5" ht="15">
      <c r="A134" s="2"/>
      <c r="B134" s="2">
        <v>3745</v>
      </c>
      <c r="C134" s="2">
        <v>5171</v>
      </c>
      <c r="D134" s="2" t="s">
        <v>31</v>
      </c>
      <c r="E134" s="19">
        <v>20000</v>
      </c>
    </row>
    <row r="135" spans="1:5" ht="15">
      <c r="A135" s="2"/>
      <c r="B135" s="2">
        <v>3745</v>
      </c>
      <c r="C135" s="2">
        <v>5141</v>
      </c>
      <c r="D135" s="2" t="s">
        <v>109</v>
      </c>
      <c r="E135" s="19">
        <v>0</v>
      </c>
    </row>
    <row r="136" spans="1:5" ht="18.75">
      <c r="A136" s="8" t="s">
        <v>9</v>
      </c>
      <c r="B136" s="8">
        <v>3745</v>
      </c>
      <c r="C136" s="8"/>
      <c r="D136" s="8" t="s">
        <v>120</v>
      </c>
      <c r="E136" s="20">
        <f>E127+E128+E129+E130+E131+E132+E133+E134+E135</f>
        <v>580000</v>
      </c>
    </row>
    <row r="137" spans="1:5" ht="18.75">
      <c r="A137" s="10"/>
      <c r="B137" s="10"/>
      <c r="C137" s="10"/>
      <c r="D137" s="10"/>
      <c r="E137" s="21"/>
    </row>
    <row r="138" spans="1:5" ht="15">
      <c r="A138" s="2"/>
      <c r="B138" s="2">
        <v>5212</v>
      </c>
      <c r="C138" s="2">
        <v>5901</v>
      </c>
      <c r="D138" s="2" t="s">
        <v>110</v>
      </c>
      <c r="E138" s="19">
        <v>1000</v>
      </c>
    </row>
    <row r="139" spans="1:5" ht="18.75">
      <c r="A139" s="8" t="s">
        <v>9</v>
      </c>
      <c r="B139" s="8">
        <v>5512</v>
      </c>
      <c r="C139" s="8"/>
      <c r="D139" s="8" t="s">
        <v>126</v>
      </c>
      <c r="E139" s="20">
        <f>E138</f>
        <v>1000</v>
      </c>
    </row>
    <row r="140" spans="1:5" ht="18.75">
      <c r="A140" s="10"/>
      <c r="B140" s="10"/>
      <c r="C140" s="10"/>
      <c r="D140" s="10"/>
      <c r="E140" s="21"/>
    </row>
    <row r="141" spans="1:5" ht="15">
      <c r="A141" s="2"/>
      <c r="B141" s="2">
        <v>5512</v>
      </c>
      <c r="C141" s="2">
        <v>5139</v>
      </c>
      <c r="D141" s="2" t="s">
        <v>35</v>
      </c>
      <c r="E141" s="19">
        <v>50000</v>
      </c>
    </row>
    <row r="142" spans="1:5" ht="15">
      <c r="A142" s="2"/>
      <c r="B142" s="2">
        <v>5512</v>
      </c>
      <c r="C142" s="2">
        <v>5154</v>
      </c>
      <c r="D142" s="2" t="s">
        <v>41</v>
      </c>
      <c r="E142" s="19">
        <v>5000</v>
      </c>
    </row>
    <row r="143" spans="1:5" ht="15">
      <c r="A143" s="2"/>
      <c r="B143" s="2">
        <v>5512</v>
      </c>
      <c r="C143" s="2">
        <v>5156</v>
      </c>
      <c r="D143" s="2" t="s">
        <v>58</v>
      </c>
      <c r="E143" s="19">
        <v>5000</v>
      </c>
    </row>
    <row r="144" spans="1:5" ht="15">
      <c r="A144" s="2"/>
      <c r="B144" s="2">
        <v>5512</v>
      </c>
      <c r="C144" s="2">
        <v>5169</v>
      </c>
      <c r="D144" s="2" t="s">
        <v>30</v>
      </c>
      <c r="E144" s="19">
        <v>5000</v>
      </c>
    </row>
    <row r="145" spans="1:5" ht="15">
      <c r="A145" s="2"/>
      <c r="B145" s="2">
        <v>5512</v>
      </c>
      <c r="C145" s="2">
        <v>5171</v>
      </c>
      <c r="D145" s="2" t="s">
        <v>31</v>
      </c>
      <c r="E145" s="19">
        <v>100000</v>
      </c>
    </row>
    <row r="146" spans="1:5" ht="15">
      <c r="A146" s="2"/>
      <c r="B146" s="2">
        <v>5512</v>
      </c>
      <c r="C146" s="2">
        <v>5229</v>
      </c>
      <c r="D146" s="2" t="s">
        <v>59</v>
      </c>
      <c r="E146" s="19">
        <v>0</v>
      </c>
    </row>
    <row r="147" spans="1:5" ht="15">
      <c r="A147" s="2"/>
      <c r="B147" s="2">
        <v>5512</v>
      </c>
      <c r="C147" s="2">
        <v>5137</v>
      </c>
      <c r="D147" s="2" t="s">
        <v>111</v>
      </c>
      <c r="E147" s="19">
        <v>10000</v>
      </c>
    </row>
    <row r="148" spans="1:5" ht="18.75">
      <c r="A148" s="8" t="s">
        <v>9</v>
      </c>
      <c r="B148" s="8">
        <v>5512</v>
      </c>
      <c r="C148" s="8"/>
      <c r="D148" s="8" t="s">
        <v>113</v>
      </c>
      <c r="E148" s="20">
        <f>E141+E142+E143+E144+E145+E146+E147</f>
        <v>175000</v>
      </c>
    </row>
    <row r="149" spans="1:5" ht="18.75">
      <c r="A149" s="10"/>
      <c r="B149" s="10"/>
      <c r="C149" s="10"/>
      <c r="D149" s="10"/>
      <c r="E149" s="21"/>
    </row>
    <row r="150" spans="1:5" ht="15">
      <c r="A150" s="2"/>
      <c r="B150" s="2">
        <v>6112</v>
      </c>
      <c r="C150" s="2">
        <v>5023</v>
      </c>
      <c r="D150" s="2" t="s">
        <v>60</v>
      </c>
      <c r="E150" s="19">
        <v>720000</v>
      </c>
    </row>
    <row r="151" spans="1:5" ht="15">
      <c r="A151" s="2"/>
      <c r="B151" s="2">
        <v>6112</v>
      </c>
      <c r="C151" s="2">
        <v>5031</v>
      </c>
      <c r="D151" s="2" t="s">
        <v>54</v>
      </c>
      <c r="E151" s="19">
        <v>105000</v>
      </c>
    </row>
    <row r="152" spans="1:5" ht="15">
      <c r="A152" s="2"/>
      <c r="B152" s="2">
        <v>6112</v>
      </c>
      <c r="C152" s="2">
        <v>5032</v>
      </c>
      <c r="D152" s="2" t="s">
        <v>55</v>
      </c>
      <c r="E152" s="19">
        <v>65000</v>
      </c>
    </row>
    <row r="153" spans="1:5" ht="15">
      <c r="A153" s="2"/>
      <c r="B153" s="2">
        <v>6112</v>
      </c>
      <c r="C153" s="2">
        <v>5173</v>
      </c>
      <c r="D153" s="2" t="s">
        <v>61</v>
      </c>
      <c r="E153" s="19">
        <v>50000</v>
      </c>
    </row>
    <row r="154" spans="1:5" ht="18.75">
      <c r="A154" s="8" t="s">
        <v>9</v>
      </c>
      <c r="B154" s="8">
        <v>6112</v>
      </c>
      <c r="C154" s="8"/>
      <c r="D154" s="8" t="s">
        <v>112</v>
      </c>
      <c r="E154" s="20">
        <f>E150+E151+E152+E153</f>
        <v>940000</v>
      </c>
    </row>
    <row r="156" spans="1:5" ht="15">
      <c r="A156" s="2"/>
      <c r="B156" s="2">
        <v>6171</v>
      </c>
      <c r="C156" s="2">
        <v>5011</v>
      </c>
      <c r="D156" s="2" t="s">
        <v>53</v>
      </c>
      <c r="E156" s="19">
        <v>650000</v>
      </c>
    </row>
    <row r="157" spans="1:5" ht="15">
      <c r="A157" s="2"/>
      <c r="B157" s="2">
        <v>6171</v>
      </c>
      <c r="C157" s="2">
        <v>5021</v>
      </c>
      <c r="D157" s="2" t="s">
        <v>40</v>
      </c>
      <c r="E157" s="19">
        <v>20000</v>
      </c>
    </row>
    <row r="158" spans="1:5" ht="15">
      <c r="A158" s="2"/>
      <c r="B158" s="2">
        <v>6171</v>
      </c>
      <c r="C158" s="2">
        <v>5031</v>
      </c>
      <c r="D158" s="2" t="s">
        <v>54</v>
      </c>
      <c r="E158" s="19">
        <v>150000</v>
      </c>
    </row>
    <row r="159" spans="1:5" ht="15">
      <c r="A159" s="2"/>
      <c r="B159" s="2">
        <v>6171</v>
      </c>
      <c r="C159" s="2">
        <v>5032</v>
      </c>
      <c r="D159" s="2" t="s">
        <v>55</v>
      </c>
      <c r="E159" s="19">
        <v>50000</v>
      </c>
    </row>
    <row r="160" spans="1:5" ht="15">
      <c r="A160" s="2"/>
      <c r="B160" s="2">
        <v>6171</v>
      </c>
      <c r="C160" s="2">
        <v>5038</v>
      </c>
      <c r="D160" s="2" t="s">
        <v>62</v>
      </c>
      <c r="E160" s="19">
        <v>4000</v>
      </c>
    </row>
    <row r="161" spans="1:5" ht="15">
      <c r="A161" s="2"/>
      <c r="B161" s="2">
        <v>6171</v>
      </c>
      <c r="C161" s="2">
        <v>5134</v>
      </c>
      <c r="D161" s="2" t="s">
        <v>63</v>
      </c>
      <c r="E161" s="19">
        <v>1000</v>
      </c>
    </row>
    <row r="162" spans="1:5" ht="15">
      <c r="A162" s="2"/>
      <c r="B162" s="2">
        <v>6171</v>
      </c>
      <c r="C162" s="2">
        <v>5136</v>
      </c>
      <c r="D162" s="2" t="s">
        <v>64</v>
      </c>
      <c r="E162" s="19">
        <v>50000</v>
      </c>
    </row>
    <row r="163" spans="1:5" ht="15">
      <c r="A163" s="2"/>
      <c r="B163" s="2">
        <v>6171</v>
      </c>
      <c r="C163" s="2">
        <v>5137</v>
      </c>
      <c r="D163" s="2" t="s">
        <v>65</v>
      </c>
      <c r="E163" s="19">
        <v>30000</v>
      </c>
    </row>
    <row r="164" spans="1:5" ht="15">
      <c r="A164" s="2"/>
      <c r="B164" s="2">
        <v>6171</v>
      </c>
      <c r="C164" s="2">
        <v>5139</v>
      </c>
      <c r="D164" s="2" t="s">
        <v>35</v>
      </c>
      <c r="E164" s="19">
        <v>120000</v>
      </c>
    </row>
    <row r="165" spans="1:5" ht="15">
      <c r="A165" s="2"/>
      <c r="B165" s="2">
        <v>6171</v>
      </c>
      <c r="C165" s="2">
        <v>5154</v>
      </c>
      <c r="D165" s="2" t="s">
        <v>66</v>
      </c>
      <c r="E165" s="19">
        <v>110000</v>
      </c>
    </row>
    <row r="166" spans="1:5" ht="15">
      <c r="A166" s="2"/>
      <c r="B166" s="2">
        <v>6171</v>
      </c>
      <c r="C166" s="2">
        <v>5161</v>
      </c>
      <c r="D166" s="2" t="s">
        <v>67</v>
      </c>
      <c r="E166" s="19">
        <v>13000</v>
      </c>
    </row>
    <row r="167" spans="1:5" ht="15">
      <c r="A167" s="2"/>
      <c r="B167" s="2">
        <v>6171</v>
      </c>
      <c r="C167" s="2">
        <v>5162</v>
      </c>
      <c r="D167" s="2" t="s">
        <v>68</v>
      </c>
      <c r="E167" s="19">
        <v>32000</v>
      </c>
    </row>
    <row r="168" spans="1:5" ht="15">
      <c r="A168" s="2"/>
      <c r="B168" s="2">
        <v>6171</v>
      </c>
      <c r="C168" s="2">
        <v>5163</v>
      </c>
      <c r="D168" s="2" t="s">
        <v>36</v>
      </c>
      <c r="E168" s="19">
        <v>108000</v>
      </c>
    </row>
    <row r="169" spans="1:5" ht="15">
      <c r="A169" s="2"/>
      <c r="B169" s="2">
        <v>6171</v>
      </c>
      <c r="C169" s="2">
        <v>5164</v>
      </c>
      <c r="D169" s="2" t="s">
        <v>52</v>
      </c>
      <c r="E169" s="19">
        <v>2000</v>
      </c>
    </row>
    <row r="170" spans="1:5" ht="15">
      <c r="A170" s="2"/>
      <c r="B170" s="2">
        <v>6171</v>
      </c>
      <c r="C170" s="2">
        <v>5166</v>
      </c>
      <c r="D170" s="2" t="s">
        <v>69</v>
      </c>
      <c r="E170" s="19">
        <v>50000</v>
      </c>
    </row>
    <row r="171" spans="1:5" ht="15">
      <c r="A171" s="2"/>
      <c r="B171" s="2">
        <v>6171</v>
      </c>
      <c r="C171" s="2">
        <v>5167</v>
      </c>
      <c r="D171" s="2" t="s">
        <v>70</v>
      </c>
      <c r="E171" s="19">
        <v>30000</v>
      </c>
    </row>
    <row r="172" spans="1:5" ht="15">
      <c r="A172" s="2"/>
      <c r="B172" s="2">
        <v>6171</v>
      </c>
      <c r="C172" s="2">
        <v>5168</v>
      </c>
      <c r="D172" s="2" t="s">
        <v>117</v>
      </c>
      <c r="E172" s="19">
        <v>0</v>
      </c>
    </row>
    <row r="173" spans="1:5" ht="15">
      <c r="A173" s="2"/>
      <c r="B173" s="2">
        <v>6171</v>
      </c>
      <c r="C173" s="2">
        <v>5169</v>
      </c>
      <c r="D173" s="2" t="s">
        <v>30</v>
      </c>
      <c r="E173" s="19">
        <v>220000</v>
      </c>
    </row>
    <row r="174" spans="1:5" ht="15">
      <c r="A174" s="2"/>
      <c r="B174" s="2">
        <v>6171</v>
      </c>
      <c r="C174" s="2">
        <v>5171</v>
      </c>
      <c r="D174" s="2" t="s">
        <v>31</v>
      </c>
      <c r="E174" s="19">
        <v>10000</v>
      </c>
    </row>
    <row r="175" spans="1:5" ht="15">
      <c r="A175" s="2"/>
      <c r="B175" s="2">
        <v>6171</v>
      </c>
      <c r="C175" s="2">
        <v>5172</v>
      </c>
      <c r="D175" s="2" t="s">
        <v>71</v>
      </c>
      <c r="E175" s="19">
        <v>5000</v>
      </c>
    </row>
    <row r="176" spans="1:5" ht="15">
      <c r="A176" s="2"/>
      <c r="B176" s="2">
        <v>6171</v>
      </c>
      <c r="C176" s="2">
        <v>5173</v>
      </c>
      <c r="D176" s="2" t="s">
        <v>61</v>
      </c>
      <c r="E176" s="19">
        <v>20000</v>
      </c>
    </row>
    <row r="177" spans="1:5" ht="15">
      <c r="A177" s="2"/>
      <c r="B177" s="2">
        <v>6171</v>
      </c>
      <c r="C177" s="2">
        <v>5175</v>
      </c>
      <c r="D177" s="2" t="s">
        <v>72</v>
      </c>
      <c r="E177" s="19">
        <v>4600</v>
      </c>
    </row>
    <row r="178" spans="1:5" ht="15">
      <c r="A178" s="2"/>
      <c r="B178" s="2">
        <v>6171</v>
      </c>
      <c r="C178" s="2">
        <v>5179</v>
      </c>
      <c r="D178" s="2" t="s">
        <v>142</v>
      </c>
      <c r="E178" s="19">
        <v>3500</v>
      </c>
    </row>
    <row r="179" spans="1:5" ht="15">
      <c r="A179" s="2"/>
      <c r="B179" s="2">
        <v>6171</v>
      </c>
      <c r="C179" s="2">
        <v>5194</v>
      </c>
      <c r="D179" s="2" t="s">
        <v>43</v>
      </c>
      <c r="E179" s="19">
        <v>0</v>
      </c>
    </row>
    <row r="180" spans="1:5" ht="15">
      <c r="A180" s="2"/>
      <c r="B180" s="2">
        <v>6171</v>
      </c>
      <c r="C180" s="2">
        <v>5229</v>
      </c>
      <c r="D180" s="2" t="s">
        <v>73</v>
      </c>
      <c r="E180" s="19">
        <v>4500</v>
      </c>
    </row>
    <row r="181" spans="1:5" ht="15">
      <c r="A181" s="2"/>
      <c r="B181" s="2">
        <v>6171</v>
      </c>
      <c r="C181" s="2">
        <v>6121</v>
      </c>
      <c r="D181" s="2" t="s">
        <v>32</v>
      </c>
      <c r="E181" s="19">
        <v>0</v>
      </c>
    </row>
    <row r="182" spans="1:5" ht="18.75">
      <c r="A182" s="8" t="s">
        <v>9</v>
      </c>
      <c r="B182" s="8">
        <v>6171</v>
      </c>
      <c r="C182" s="8"/>
      <c r="D182" s="8" t="s">
        <v>114</v>
      </c>
      <c r="E182" s="20">
        <f>E156+E157+E158+E159+E160+E161+E162+E163+E164+E165+E166+E167+E170+E171+E173+E174+E175+E176+E177+E179+E180+E181+E172+E168+E169+E178</f>
        <v>1687600</v>
      </c>
    </row>
    <row r="184" spans="1:5" ht="15">
      <c r="A184" s="2"/>
      <c r="B184" s="2">
        <v>6310</v>
      </c>
      <c r="C184" s="2">
        <v>5141</v>
      </c>
      <c r="D184" s="2" t="s">
        <v>74</v>
      </c>
      <c r="E184" s="19">
        <v>50000</v>
      </c>
    </row>
    <row r="185" spans="1:5" ht="15">
      <c r="A185" s="2"/>
      <c r="B185" s="2">
        <v>6310</v>
      </c>
      <c r="C185" s="2">
        <v>5163</v>
      </c>
      <c r="D185" s="2" t="s">
        <v>36</v>
      </c>
      <c r="E185" s="19">
        <v>20000</v>
      </c>
    </row>
    <row r="186" spans="1:5" ht="18.75">
      <c r="A186" s="8" t="s">
        <v>9</v>
      </c>
      <c r="B186" s="8">
        <v>6310</v>
      </c>
      <c r="C186" s="8"/>
      <c r="D186" s="8" t="s">
        <v>115</v>
      </c>
      <c r="E186" s="20">
        <f>E184+E185</f>
        <v>70000</v>
      </c>
    </row>
    <row r="188" spans="1:5" ht="15">
      <c r="A188" s="2"/>
      <c r="B188" s="2">
        <v>6320</v>
      </c>
      <c r="C188" s="2">
        <v>5163</v>
      </c>
      <c r="D188" s="2" t="s">
        <v>36</v>
      </c>
      <c r="E188" s="19">
        <v>10000</v>
      </c>
    </row>
    <row r="189" spans="1:5" ht="18.75">
      <c r="A189" s="8" t="s">
        <v>9</v>
      </c>
      <c r="B189" s="8">
        <v>6320</v>
      </c>
      <c r="C189" s="8"/>
      <c r="D189" s="8" t="s">
        <v>116</v>
      </c>
      <c r="E189" s="20">
        <f>E188</f>
        <v>10000</v>
      </c>
    </row>
    <row r="190" spans="1:5" ht="18.75">
      <c r="A190" s="10"/>
      <c r="B190" s="10"/>
      <c r="C190" s="10"/>
      <c r="D190" s="10"/>
      <c r="E190" s="21"/>
    </row>
    <row r="191" spans="1:5" ht="15">
      <c r="A191" s="2"/>
      <c r="B191" s="2">
        <v>6399</v>
      </c>
      <c r="C191" s="2">
        <v>5362</v>
      </c>
      <c r="D191" s="2" t="s">
        <v>118</v>
      </c>
      <c r="E191" s="19">
        <v>300000</v>
      </c>
    </row>
    <row r="192" spans="1:5" ht="18.75">
      <c r="A192" s="8" t="s">
        <v>9</v>
      </c>
      <c r="B192" s="8">
        <v>6399</v>
      </c>
      <c r="C192" s="8"/>
      <c r="D192" s="8" t="s">
        <v>118</v>
      </c>
      <c r="E192" s="20">
        <f>E191</f>
        <v>300000</v>
      </c>
    </row>
    <row r="193" spans="1:5" ht="18.75">
      <c r="A193" s="8"/>
      <c r="B193" s="8"/>
      <c r="C193" s="8"/>
      <c r="D193" s="8"/>
      <c r="E193" s="20"/>
    </row>
    <row r="194" spans="1:5" ht="20.25">
      <c r="A194" s="32" t="s">
        <v>76</v>
      </c>
      <c r="B194" s="32"/>
      <c r="C194" s="2"/>
      <c r="D194" s="2"/>
      <c r="E194" s="16">
        <f>E5+E10+E16+E19+E25+E31+E34+E41+E50+E56+E61+E64+E71+E75+E81+E85+E88+E91+E94+E100+E105+E115+E118+E121+E125+E136+E139+E148+E154+E182+E186+E189+E192</f>
        <v>33729655</v>
      </c>
    </row>
    <row r="195" spans="1:5" ht="20.25">
      <c r="A195" s="14"/>
      <c r="B195" s="14"/>
      <c r="C195" s="2"/>
      <c r="D195" s="2"/>
      <c r="E195" s="16"/>
    </row>
    <row r="196" spans="1:5" ht="15">
      <c r="A196" s="2"/>
      <c r="B196" s="11" t="s">
        <v>8</v>
      </c>
      <c r="C196" s="2">
        <v>8124</v>
      </c>
      <c r="D196" s="2" t="s">
        <v>75</v>
      </c>
      <c r="E196" s="19">
        <v>1366704</v>
      </c>
    </row>
    <row r="197" spans="1:5" ht="18.75">
      <c r="A197" s="8" t="s">
        <v>9</v>
      </c>
      <c r="B197" s="9" t="s">
        <v>8</v>
      </c>
      <c r="C197" s="8"/>
      <c r="D197" s="8"/>
      <c r="E197" s="20">
        <f>E196</f>
        <v>1366704</v>
      </c>
    </row>
    <row r="199" ht="15">
      <c r="E199" s="17">
        <f>E194+E197</f>
        <v>35096359</v>
      </c>
    </row>
  </sheetData>
  <sheetProtection/>
  <mergeCells count="2">
    <mergeCell ref="B1:F1"/>
    <mergeCell ref="A194:B19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1" sqref="A11"/>
    </sheetView>
  </sheetViews>
  <sheetFormatPr defaultColWidth="9.140625" defaultRowHeight="15"/>
  <cols>
    <col min="2" max="2" width="11.421875" style="0" customWidth="1"/>
    <col min="5" max="5" width="19.8515625" style="23" customWidth="1"/>
  </cols>
  <sheetData>
    <row r="1" spans="1:5" ht="20.25">
      <c r="A1" s="37" t="s">
        <v>136</v>
      </c>
      <c r="B1" s="37"/>
      <c r="C1" s="12"/>
      <c r="D1" s="12"/>
      <c r="E1" s="25">
        <v>15096359</v>
      </c>
    </row>
    <row r="2" spans="1:5" ht="20.25">
      <c r="A2" s="33" t="s">
        <v>119</v>
      </c>
      <c r="B2" s="33"/>
      <c r="E2" s="26">
        <v>20000000</v>
      </c>
    </row>
    <row r="3" spans="1:5" ht="20.25">
      <c r="A3" s="32" t="s">
        <v>135</v>
      </c>
      <c r="B3" s="32"/>
      <c r="C3" s="2"/>
      <c r="D3" s="2"/>
      <c r="E3" s="16">
        <f>E1+E2</f>
        <v>35096359</v>
      </c>
    </row>
    <row r="5" spans="1:5" ht="20.25">
      <c r="A5" s="33" t="str">
        <f>Výdaje!A194</f>
        <v>Výdaje celkem </v>
      </c>
      <c r="B5" s="33"/>
      <c r="C5" s="15"/>
      <c r="D5" s="15"/>
      <c r="E5" s="22">
        <v>33729655</v>
      </c>
    </row>
    <row r="6" spans="1:5" ht="20.25">
      <c r="A6" s="33" t="s">
        <v>119</v>
      </c>
      <c r="B6" s="33"/>
      <c r="C6" s="15"/>
      <c r="D6" s="15"/>
      <c r="E6" s="22">
        <v>1366704</v>
      </c>
    </row>
    <row r="7" spans="1:5" ht="20.25">
      <c r="A7" s="36" t="s">
        <v>9</v>
      </c>
      <c r="B7" s="36"/>
      <c r="C7" s="12"/>
      <c r="D7" s="12"/>
      <c r="E7" s="16">
        <f>E5+E6</f>
        <v>35096359</v>
      </c>
    </row>
    <row r="9" spans="1:5" ht="20.25">
      <c r="A9" s="34" t="s">
        <v>77</v>
      </c>
      <c r="B9" s="35"/>
      <c r="C9" s="13"/>
      <c r="D9" s="13"/>
      <c r="E9" s="16">
        <f>E3-E7</f>
        <v>0</v>
      </c>
    </row>
    <row r="11" ht="15">
      <c r="A11" t="s">
        <v>144</v>
      </c>
    </row>
    <row r="13" ht="15">
      <c r="B13" t="s">
        <v>121</v>
      </c>
    </row>
    <row r="14" ht="15">
      <c r="B14" t="s">
        <v>122</v>
      </c>
    </row>
  </sheetData>
  <sheetProtection/>
  <mergeCells count="7">
    <mergeCell ref="A3:B3"/>
    <mergeCell ref="A5:B5"/>
    <mergeCell ref="A9:B9"/>
    <mergeCell ref="A6:B6"/>
    <mergeCell ref="A7:B7"/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Vondrysova</dc:creator>
  <cp:keywords/>
  <dc:description/>
  <cp:lastModifiedBy>LYNX</cp:lastModifiedBy>
  <cp:lastPrinted>2017-02-28T07:41:05Z</cp:lastPrinted>
  <dcterms:created xsi:type="dcterms:W3CDTF">2014-10-30T19:00:12Z</dcterms:created>
  <dcterms:modified xsi:type="dcterms:W3CDTF">2017-02-28T07:41:45Z</dcterms:modified>
  <cp:category/>
  <cp:version/>
  <cp:contentType/>
  <cp:contentStatus/>
</cp:coreProperties>
</file>